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5"/>
  <workbookPr date1904="1"/>
  <mc:AlternateContent xmlns:mc="http://schemas.openxmlformats.org/markup-compatibility/2006">
    <mc:Choice Requires="x15">
      <x15ac:absPath xmlns:x15ac="http://schemas.microsoft.com/office/spreadsheetml/2010/11/ac" url="D:\working\waccache\AM4PEPF000078E0\EXCELCNV\cb82cf87-9cc4-46e4-9577-7c194483a347\"/>
    </mc:Choice>
  </mc:AlternateContent>
  <xr:revisionPtr revIDLastSave="31" documentId="8_{6674D360-BB52-4313-A7A2-9C18CCA6DD9D}" xr6:coauthVersionLast="47" xr6:coauthVersionMax="47" xr10:uidLastSave="{8431CCAE-8FEF-4A79-883E-6CFAAF82EE51}"/>
  <bookViews>
    <workbookView xWindow="-60" yWindow="-60" windowWidth="15480" windowHeight="11640" activeTab="1" xr2:uid="{3FD3779E-F6EB-4B93-A544-902AEAB2768A}"/>
  </bookViews>
  <sheets>
    <sheet name="Lot N°02 - Page de garde" sheetId="2" r:id="rId1"/>
    <sheet name="DPGF LOT 02 GO" sheetId="1" r:id="rId2"/>
  </sheets>
  <definedNames>
    <definedName name="_xlnm.Print_Titles" localSheetId="1">'DPGF LOT 02 GO'!$1:$8</definedName>
    <definedName name="_xlnm.Print_Area" localSheetId="1">'DPGF LOT 02 GO'!$A$1:$G$447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73" i="1" l="1"/>
  <c r="G335" i="1"/>
  <c r="G337" i="1" s="1"/>
  <c r="G320" i="1"/>
  <c r="G321" i="1"/>
  <c r="G322" i="1"/>
  <c r="G323" i="1"/>
  <c r="G324" i="1"/>
  <c r="G325" i="1"/>
  <c r="G326" i="1"/>
  <c r="G327" i="1"/>
  <c r="G319" i="1"/>
  <c r="G313" i="1"/>
  <c r="G314" i="1"/>
  <c r="G315" i="1"/>
  <c r="G316" i="1"/>
  <c r="G317" i="1"/>
  <c r="G312" i="1"/>
  <c r="G309" i="1"/>
  <c r="G307" i="1"/>
  <c r="G305" i="1"/>
  <c r="G301" i="1"/>
  <c r="G302" i="1"/>
  <c r="G303" i="1"/>
  <c r="G300" i="1"/>
  <c r="G297" i="1"/>
  <c r="G284" i="1"/>
  <c r="G282" i="1"/>
  <c r="G280" i="1"/>
  <c r="G274" i="1"/>
  <c r="G271" i="1"/>
  <c r="G268" i="1"/>
  <c r="G265" i="1"/>
  <c r="G264" i="1"/>
  <c r="G261" i="1"/>
  <c r="G276" i="1" s="1"/>
  <c r="F413" i="1" s="1"/>
  <c r="G238" i="1"/>
  <c r="G236" i="1"/>
  <c r="G240" i="1" s="1"/>
  <c r="F412" i="1" s="1"/>
  <c r="G230" i="1"/>
  <c r="G228" i="1"/>
  <c r="G226" i="1"/>
  <c r="G232" i="1" s="1"/>
  <c r="F411" i="1" s="1"/>
  <c r="G217" i="1"/>
  <c r="G218" i="1"/>
  <c r="G216" i="1"/>
  <c r="G214" i="1"/>
  <c r="G208" i="1"/>
  <c r="G206" i="1"/>
  <c r="G204" i="1"/>
  <c r="G202" i="1"/>
  <c r="G200" i="1"/>
  <c r="G198" i="1"/>
  <c r="G196" i="1"/>
  <c r="G189" i="1"/>
  <c r="G190" i="1"/>
  <c r="G191" i="1"/>
  <c r="G192" i="1"/>
  <c r="G193" i="1"/>
  <c r="G188" i="1"/>
  <c r="G185" i="1"/>
  <c r="G181" i="1"/>
  <c r="G182" i="1"/>
  <c r="G171" i="1"/>
  <c r="G169" i="1"/>
  <c r="G167" i="1"/>
  <c r="G165" i="1"/>
  <c r="G164" i="1"/>
  <c r="G162" i="1"/>
  <c r="G159" i="1"/>
  <c r="G160" i="1"/>
  <c r="F410" i="1"/>
  <c r="G152" i="1"/>
  <c r="G150" i="1"/>
  <c r="G148" i="1"/>
  <c r="G146" i="1"/>
  <c r="G145" i="1"/>
  <c r="G138" i="1"/>
  <c r="G135" i="1"/>
  <c r="G136" i="1"/>
  <c r="G154" i="1"/>
  <c r="G123" i="1"/>
  <c r="G124" i="1"/>
  <c r="G125" i="1"/>
  <c r="G126" i="1"/>
  <c r="G122" i="1"/>
  <c r="G119" i="1"/>
  <c r="G128" i="1" s="1"/>
  <c r="F409" i="1" s="1"/>
  <c r="G111" i="1"/>
  <c r="G106" i="1"/>
  <c r="G104" i="1"/>
  <c r="G101" i="1"/>
  <c r="G99" i="1"/>
  <c r="G87" i="1"/>
  <c r="G88" i="1"/>
  <c r="G89" i="1"/>
  <c r="G90" i="1"/>
  <c r="G86" i="1"/>
  <c r="G83" i="1"/>
  <c r="G79" i="1"/>
  <c r="G78" i="1"/>
  <c r="G73" i="1"/>
  <c r="G74" i="1"/>
  <c r="G75" i="1"/>
  <c r="G71" i="1"/>
  <c r="G64" i="1"/>
  <c r="G66" i="1"/>
  <c r="F400" i="1" s="1"/>
  <c r="G351" i="1"/>
  <c r="G353" i="1"/>
  <c r="G355" i="1"/>
  <c r="G357" i="1"/>
  <c r="G349" i="1"/>
  <c r="G359" i="1" s="1"/>
  <c r="C435" i="1" s="1"/>
  <c r="F418" i="1"/>
  <c r="F414" i="1"/>
  <c r="C436" i="1" l="1"/>
  <c r="C437" i="1"/>
  <c r="G92" i="1"/>
  <c r="F404" i="1" s="1"/>
  <c r="G113" i="1"/>
  <c r="F406" i="1" s="1"/>
  <c r="G210" i="1"/>
  <c r="G220" i="1"/>
  <c r="G222" i="1" s="1"/>
  <c r="G329" i="1"/>
  <c r="G331" i="1" l="1"/>
  <c r="F415" i="1"/>
  <c r="F416" i="1" l="1"/>
  <c r="G420" i="1" s="1"/>
  <c r="G339" i="1"/>
  <c r="G421" i="1" l="1"/>
  <c r="G422" i="1"/>
  <c r="G424" i="1"/>
  <c r="G428" i="1"/>
  <c r="G426" i="1" l="1"/>
  <c r="G425" i="1" s="1"/>
  <c r="G430" i="1"/>
  <c r="G429" i="1" s="1"/>
</calcChain>
</file>

<file path=xl/sharedStrings.xml><?xml version="1.0" encoding="utf-8"?>
<sst xmlns="http://schemas.openxmlformats.org/spreadsheetml/2006/main" count="440" uniqueCount="288">
  <si>
    <t>BORDEREAU DE DÉCOMPOSITION DU PRIX GLOBAL ET FORFAITAIRE - Phase DCE</t>
  </si>
  <si>
    <t>S.E.T.E.S. SA INGENIERIE - Quartier de l'Arsenal - 14 Avenue des Tilleuls - BP 70932 - 65009 TARBES Cedex</t>
  </si>
  <si>
    <t>Tél : 05 62 34 25 54 - Email : secretariat.setes@setes.fr</t>
  </si>
  <si>
    <t>CNED ET RÉSEAU CANOPÉ TOULOUSE</t>
  </si>
  <si>
    <t>Réaménagement des espaces de travail sur le site du CNED à TOULOUSE</t>
  </si>
  <si>
    <t>occupé par le réseau Canopé et le CNED</t>
  </si>
  <si>
    <t xml:space="preserve">LOT N° 02  : GROS-ŒUVRE </t>
  </si>
  <si>
    <t>Désignation des travaux</t>
  </si>
  <si>
    <t>U</t>
  </si>
  <si>
    <t>Q</t>
  </si>
  <si>
    <t>Q  Entrp</t>
  </si>
  <si>
    <t>Prix                unitaires</t>
  </si>
  <si>
    <t>Prix                   totaux</t>
  </si>
  <si>
    <t>RÈGLEMENT DE CONSULTATION</t>
  </si>
  <si>
    <t>UTILISATION DE LA DPGF</t>
  </si>
  <si>
    <t>L'offre doit être obligatoirement établie ou reportée sur ce document. Tous les postes et toutes les lignes doivent être chiffrés, à défaut, l'offre pourra ne pas être prise en considération.</t>
  </si>
  <si>
    <t>Les entreprises sont tenues de vérifier les quantités mentionnées sur ce document avant de remettre leur offre.</t>
  </si>
  <si>
    <t>Dans tous les cas, les marchés seront passés à prix forfaitaire. Toutes réclamations ultérieures concernant les quantités ne seront pas acceptées.</t>
  </si>
  <si>
    <t>Note concernant les marques proposées dans le CCTP et le DPGF</t>
  </si>
  <si>
    <t>Nous rappelons aux entreprises que les marques indiquées dans les pièces écrites du présent appel d'offres sont données dans le but de situer le niveau des prestations. Il est donc laissé toute latitude aux entreprises pour proposer des produits de marque différente présentant des caractéristiques équivalentes.</t>
  </si>
  <si>
    <t>Avertissement</t>
  </si>
  <si>
    <t>Avant de remettre leur offre, les entreprises sont tenues de se rendre sur les lieux pour évaluer au plus juste la nature des travaux à réaliser.</t>
  </si>
  <si>
    <t>Les travaux mentionnés au présent document pourront être enclenchés en tranches successives définies par le Maître d'Ouvrage sans entraîner de plus values.</t>
  </si>
  <si>
    <t>Responsable : Laurence KRIMM</t>
  </si>
  <si>
    <t>Généralités</t>
  </si>
  <si>
    <t>Le présent lot est traité à prix global et forfaitaire. L'entrepreneur ne pourra ignorer les prestations des autres corps d'états dont les travaux seront exécutés en liaison avec les siens. Il ne pourra arguer d'un oubli de localisation du devis descriptif ou prétendre à un supplément de prix si l'ouvrage concerné figure sur les plans.</t>
  </si>
  <si>
    <t>D'une manière générale, les entreprises pourront utiliser les voiries existantes, charge à elles de les entretenir pendant la durée du chantier.</t>
  </si>
  <si>
    <t>LOT N°02 GROS-ŒUVRE</t>
  </si>
  <si>
    <t>PHASE DCE</t>
  </si>
  <si>
    <t xml:space="preserve">TRAVAUX DE BASE </t>
  </si>
  <si>
    <t>01 - ÉTUDES D'EXÉCUTION DES TRAVAUX (EXE)</t>
  </si>
  <si>
    <t>01.1</t>
  </si>
  <si>
    <t xml:space="preserve">Notes de caluls - Plans des travaux à réaliser </t>
  </si>
  <si>
    <t xml:space="preserve">ens </t>
  </si>
  <si>
    <t>TOTAL 01 - ÉTUDES D'EXÉCUTION (EXE)</t>
  </si>
  <si>
    <t>02 - TRAVAUX PRÉPARATOIRES</t>
  </si>
  <si>
    <t>02.1</t>
  </si>
  <si>
    <t>Plus value pour travail en horaire décalé ou samedi pour mémoire</t>
  </si>
  <si>
    <t>hr</t>
  </si>
  <si>
    <t>02.2</t>
  </si>
  <si>
    <t>Installations de chantier communes à tout les lots</t>
  </si>
  <si>
    <t>Lot CVC</t>
  </si>
  <si>
    <t>02.3</t>
  </si>
  <si>
    <t>Installations propre au Lot GO</t>
  </si>
  <si>
    <t>ens</t>
  </si>
  <si>
    <t>02.4</t>
  </si>
  <si>
    <t>Rédaction d'un Plan de Retrait et diffusion aux organismes réglementaires.</t>
  </si>
  <si>
    <t>02.5</t>
  </si>
  <si>
    <t>Pièces administratives comprenant: Certificat d'Acceptation Préalable, rédaction et suivi des BSDA, élaboration des documents de fin de chantier et transmission des résultats de mesure d'empoussièrement aux organismes obligatoires (DIRECCTE, SRAS, GLOBAL...)</t>
  </si>
  <si>
    <t xml:space="preserve"> Installations de chantier pour travaux de désamiantage</t>
  </si>
  <si>
    <t>02.6</t>
  </si>
  <si>
    <t>Bungalow 5 SAS de décontamination 2 douches, compris groupe électrogène de secours, extracteur d'air, chauffe-eau, etc...</t>
  </si>
  <si>
    <t>02.7</t>
  </si>
  <si>
    <t>Mise en place de la signalétique réglementaire, émission de CAP, suivi des BSDA.</t>
  </si>
  <si>
    <t>02.8</t>
  </si>
  <si>
    <t>Balisage de la zone de travail et mise place de la clôture pour la zone déchets (l'accès doit être complètement interdit au public et à toutes personnes non formées) bungalow pour bureau de chantier et zone de récupération des opérateurs.</t>
  </si>
  <si>
    <t>Mesure d'empoussièrement</t>
  </si>
  <si>
    <t>02.9</t>
  </si>
  <si>
    <t>Stratégie d'échantillonnage.</t>
  </si>
  <si>
    <t>02.10</t>
  </si>
  <si>
    <t>Mesure d'empoussièrement état initiale, compris analyses et rédaction des rapports d'analyse.</t>
  </si>
  <si>
    <t>02.11</t>
  </si>
  <si>
    <t>Mesure d'empoussièrement sur chantier pendant les opérations de retrait, compris analyse et rédaction des rapports d'analyses.</t>
  </si>
  <si>
    <t>02.12</t>
  </si>
  <si>
    <t>Mesure d'empoussièrement de restitution en fin de chantier, compris analyses et rédaction des rapports d'analyses.</t>
  </si>
  <si>
    <t>02.13</t>
  </si>
  <si>
    <t>Mesure d'empoussièrement sur opérateur pendant les opérations de retrait.</t>
  </si>
  <si>
    <t>TOTAL 02</t>
  </si>
  <si>
    <t>03 - TRAVAUX SUR FACADES</t>
  </si>
  <si>
    <t>03.1 - Travaux pour Traitement des épaufrures</t>
  </si>
  <si>
    <t>03.1.01</t>
  </si>
  <si>
    <t xml:space="preserve">Location d'engins de levage </t>
  </si>
  <si>
    <t>03.1.02</t>
  </si>
  <si>
    <t>Protection des ouvrages</t>
  </si>
  <si>
    <t>03.1.03</t>
  </si>
  <si>
    <t>Reprise des épaufrures</t>
  </si>
  <si>
    <t xml:space="preserve"> - Piquetage et décroutage des enduits jusqu’au matériau sain, dégagement autour des armatures corrodées pour permettre la réalisation des travaux de réparation. Compris évacuation des gravats dans une décharge agrée. 
- Elimination de la rouille sur les armatures, par sablage ou brossage.
- Nettoyage et dépoussiérage.
- Armatures à remplacer compris scellement et/ou recouvrement
- Passivation des aciers : traitement des armatures par application d’une couche anticorrosion de type Lankopassiv ou équivalent. Suivant fiche technique du fabricant, les aciers devront être parfaitement secs et le produit ne devra pas déborder sur le béton.
- Mise en place d'anodes sacrificielles si nécessaire
- Humidification du support, reconstitution des vides laissés par les travaux de réparation à l’aide d’un mortier de réparation de type Lankorep ou équivalent (R4). Finition lissée identique à l’existant. Suivant fiche technique du fabricant, le traitement anticorrosion devra être parfaitement sec avant application du mortier.
- Protection hydrofuge.
</t>
  </si>
  <si>
    <t>ml</t>
  </si>
  <si>
    <t>03.1.04</t>
  </si>
  <si>
    <t>Reprise au mortier au droit des faïences abimées</t>
  </si>
  <si>
    <t>03.2 - Remise en état du terrain</t>
  </si>
  <si>
    <t>03.2.01</t>
  </si>
  <si>
    <t>Remise en état du terrain à l'identique après travaux</t>
  </si>
  <si>
    <t>TOTAL 03</t>
  </si>
  <si>
    <t xml:space="preserve">04 - TRAVAUX DE RESTRUCTURATION DE L’EXISTANT </t>
  </si>
  <si>
    <t>04.1 - Création d'un issue de secours en façade Ouest du RDC</t>
  </si>
  <si>
    <t>04.1.01</t>
  </si>
  <si>
    <t>OUV 1 Démolition d'allèges dans mur extérieur existant, compris protection du sol et des parois existantes intérieures et extérieures, dépose menuiserie existante (lot menuiserie), sciage, réalisation d'un nouveau seuil, reprise enduit tableaux et évacuation des gravats à la décharge.
Localisation : façade Ouest, pour sortie de secours</t>
  </si>
  <si>
    <t>u</t>
  </si>
  <si>
    <t>04.1.02</t>
  </si>
  <si>
    <t>Palier BA devant issue de secours</t>
  </si>
  <si>
    <t>04.1.03</t>
  </si>
  <si>
    <t>Terrassement plateforme compris évacuation terres</t>
  </si>
  <si>
    <t>m3</t>
  </si>
  <si>
    <t>04.1.04</t>
  </si>
  <si>
    <t xml:space="preserve">Hérisson </t>
  </si>
  <si>
    <t>m²</t>
  </si>
  <si>
    <t>04.1.05</t>
  </si>
  <si>
    <t>Film polyane</t>
  </si>
  <si>
    <t>04.1.06</t>
  </si>
  <si>
    <t>Dallage en béton armé compris armatures et surfaçage</t>
  </si>
  <si>
    <t>04.1.07</t>
  </si>
  <si>
    <t>Bêche périphérique</t>
  </si>
  <si>
    <t>SousTotal Issue de secours</t>
  </si>
  <si>
    <t>04.2 - Travaux pour création de sanitaires et douches</t>
  </si>
  <si>
    <t>04.2.1 - Travaux Zone 1</t>
  </si>
  <si>
    <t>04.2.1.1</t>
  </si>
  <si>
    <t xml:space="preserve">Mise en place d'une protection avec polyane 200 microns </t>
  </si>
  <si>
    <t>pm</t>
  </si>
  <si>
    <t>04.2.1.2</t>
  </si>
  <si>
    <t>Dépose du sol souple  par découpe ou arrachage et raclage y compris  aspiration des fibres avec aspirateur à filtre THE et pulvérisation d'un produit surfactant, mise en palettes avec double ensachage et mise en œuvre étiquetage réglementaire suivant rapport de mission de repérage des matériaux et produits contenant de l'amiante N°AMITRAV-E5983540-2401 de la société DEKRA du 18 décembre 2024</t>
  </si>
  <si>
    <t>04.2.1.3</t>
  </si>
  <si>
    <t>Aspiration des fibres avec aspirateur à filtre THE et pulvérisation d'un produit surfaçant</t>
  </si>
  <si>
    <t>04.2.1.4</t>
  </si>
  <si>
    <t>Fourniture et pose de réseau et d'attentes EU-EV D100 en PVC sur sol souple amianté y compris sciage du dallage, terrassements, lit de sable,remblaiement, reconstitution du dallage avec TS et scellements, et raccordement sur réseau existant.</t>
  </si>
  <si>
    <t>04.2.1.5</t>
  </si>
  <si>
    <t>Fourniture et pose de réseau et d'attentes EU-EV D100 en PVC y compris sciage du dallage, terrassements, lit de sable,remblaiement, reconstitution du dallage avec TS et scellements, et raccordement sur réseau existant.</t>
  </si>
  <si>
    <t>04.2.1.6</t>
  </si>
  <si>
    <t>Attente  EU/EV</t>
  </si>
  <si>
    <t>04.2.1.7</t>
  </si>
  <si>
    <t>Démolition dallage existant pour regard 600x600 compris terrassement jusqu'au réseau existant et évacuation des gravats en décharge agrée</t>
  </si>
  <si>
    <t>04.2.1.8</t>
  </si>
  <si>
    <t>Création de regard BA600*600 intérieur compris découpe pour réseau existant avec tampon fonte C250 600*600</t>
  </si>
  <si>
    <t>04.2.1.9</t>
  </si>
  <si>
    <t>Raccordement sur réseau EU existant</t>
  </si>
  <si>
    <t>SousTotal Zone 1</t>
  </si>
  <si>
    <t>04.2.2 - Travaux Zone 2</t>
  </si>
  <si>
    <t>04.2.2.1</t>
  </si>
  <si>
    <t>04.2.2.2</t>
  </si>
  <si>
    <t>04.2.2.3</t>
  </si>
  <si>
    <t>04.2.2.4</t>
  </si>
  <si>
    <t>04.2.2.5</t>
  </si>
  <si>
    <t>04.2.2.6</t>
  </si>
  <si>
    <t>04.2.2.7</t>
  </si>
  <si>
    <t>04.2.2.8</t>
  </si>
  <si>
    <t>04.2.2.9</t>
  </si>
  <si>
    <t>SousTotal Zone 2</t>
  </si>
  <si>
    <t>04.2.3 - Travaux Zone 3</t>
  </si>
  <si>
    <t>Retrait de matériaux amiantés</t>
  </si>
  <si>
    <t>Sol souple  + dallage</t>
  </si>
  <si>
    <t>04.2.3.1</t>
  </si>
  <si>
    <t>04.2.3.2</t>
  </si>
  <si>
    <t>Dépose du sol souple  par découpe ou arrachage et raclage y compris  aspiration des fibres avec aspirateur à filtre THE et pulvérisation d'un produit surfactant, mise en palettes avec double ensachage et mise en œuvre étiquetage réglementaire suivant rapport de mission de repérage des matériaux et produits contenant de l'amiante N°AMITRAV-E5983540-2401-V1 de la société DEKRA du 07 avril 2025</t>
  </si>
  <si>
    <t>04.2.3.3</t>
  </si>
  <si>
    <t>Démolition du dallage</t>
  </si>
  <si>
    <t>04.2.3.4</t>
  </si>
  <si>
    <t>Démolition du dallage existant y protection des ouvrages existants et évacuation des gravats à la décharge.</t>
  </si>
  <si>
    <t>Création d'un dallage brut à -0,07m/RDC</t>
  </si>
  <si>
    <t>04.2.3.5</t>
  </si>
  <si>
    <t>Terrassement pour dallage sur 15 cm épaisseur</t>
  </si>
  <si>
    <t>04.2.3.6</t>
  </si>
  <si>
    <t>Hérisson</t>
  </si>
  <si>
    <t>04.2.3.7</t>
  </si>
  <si>
    <t>Dallage sur terre plein en BA destiné à recevoir une chape (hors lot)</t>
  </si>
  <si>
    <t>04.2.3.8</t>
  </si>
  <si>
    <t>Barrière anti-termites</t>
  </si>
  <si>
    <t>04.2.3.9</t>
  </si>
  <si>
    <t>04.2.3.10</t>
  </si>
  <si>
    <t>Isolant sous dallage</t>
  </si>
  <si>
    <t>04.2.3.11</t>
  </si>
  <si>
    <t>Fo et Po du siphon de sol</t>
  </si>
  <si>
    <t>Hors Lot</t>
  </si>
  <si>
    <t>04.2.3.12</t>
  </si>
  <si>
    <t>Fourniture et pose de réseau et d'attentes EU-EV D100 en PVC en lieu et place du réseau existant amianté y compris sciage du dallage, terrassements, dépose réseau amianté, lit de sable,réseau PVC, remblaiement, reconstitution du dallage avec TS et scellements, et raccordement sur réseau existant.</t>
  </si>
  <si>
    <t>04.2.3.13</t>
  </si>
  <si>
    <t>04.2.3.14</t>
  </si>
  <si>
    <t>Fourniture et pose de réseau et d'attentes EU-EV D100 en PVC y compris, terrassements, lit de sable,remblaiement et raccordement sur réseau existant.</t>
  </si>
  <si>
    <t>04.2.3.15</t>
  </si>
  <si>
    <t>04.2.3.16</t>
  </si>
  <si>
    <t>04.2.3.17</t>
  </si>
  <si>
    <t>04.2.3.18</t>
  </si>
  <si>
    <t>SousTotal Zone 3</t>
  </si>
  <si>
    <t>04.2.4 - Transport et traitement des déchets amiantés</t>
  </si>
  <si>
    <t>04.2.4.1</t>
  </si>
  <si>
    <t>Conditionnement par double ensachage des déchets de désamiantage et des EPI compris transport vers centre de d'inertage</t>
  </si>
  <si>
    <t>T</t>
  </si>
  <si>
    <t>04.2.4.2</t>
  </si>
  <si>
    <t>Chargement, évacuation et transport par entreprise autorisée vers décharge agréée pour déchets dangereux (ISDD).
Les éléments à évacuer vers la décharge sont :</t>
  </si>
  <si>
    <t>04.2.4.3</t>
  </si>
  <si>
    <t>Gravats</t>
  </si>
  <si>
    <t>04.2.4.4</t>
  </si>
  <si>
    <t>Sol souple</t>
  </si>
  <si>
    <t>SousTotal Transport et traitement des déchets</t>
  </si>
  <si>
    <t>SousTotal Travaux pour création de sanitaires et douches 04.2</t>
  </si>
  <si>
    <t>04.3 - Travaux sur antenne principale EU amianté existante</t>
  </si>
  <si>
    <t>04.3.1</t>
  </si>
  <si>
    <t>04.3.2</t>
  </si>
  <si>
    <t>04.3.3</t>
  </si>
  <si>
    <t>Chemisage du réseau principal</t>
  </si>
  <si>
    <t>SousTotal Travaux sur réseau existant amianté</t>
  </si>
  <si>
    <t>04.4 - Travaux sur antennes secondaires EU amiantés existantes</t>
  </si>
  <si>
    <t>04.4.1</t>
  </si>
  <si>
    <t>04.4.2</t>
  </si>
  <si>
    <t>SousTotal Travaux sur antennes secondaires EU amiantées existantes</t>
  </si>
  <si>
    <t>04.5 - Autres travaux pour lots techniques</t>
  </si>
  <si>
    <t xml:space="preserve">Création d’ouvertures dans les Planchers Haut du Ht RDC pour passage des gaines.
A la charge du présent Lot :
o Repérage poutrelles (à effectuer en concertation avec le Lot concerné) et protection des sols et murs existants
o Sciage plancher entre poutrelles Hourdis, compris renforcement éventuel autour de la trémie si nécessaire.
o Evacuation des déchets
o Après passage de la gaine rebouchage de la réservation avec le même degré CF que le plancher existant.
o Ouvrage complet, compris toute sujétion de réalisation, finition conforme à l’existant.
o NB et dimension des gaines : </t>
  </si>
  <si>
    <t>Lot Electricité (plancher haut RDC )</t>
  </si>
  <si>
    <t>04.5.1</t>
  </si>
  <si>
    <t>Ø 150</t>
  </si>
  <si>
    <t>Lot CVC (plancher haut RDC )</t>
  </si>
  <si>
    <t>04.5.2</t>
  </si>
  <si>
    <t>Ø 100</t>
  </si>
  <si>
    <t>04.5.3</t>
  </si>
  <si>
    <t>Ø 400</t>
  </si>
  <si>
    <t>04.5.4</t>
  </si>
  <si>
    <t>Création de réservations en murs pour le lot Electricité en RDC</t>
  </si>
  <si>
    <t>04.5.5</t>
  </si>
  <si>
    <t>Création de réservations en murs pour le lot CVC en RDC</t>
  </si>
  <si>
    <t>04.5.6</t>
  </si>
  <si>
    <t>Création de réservations en murs pour le lot CVC en R+1</t>
  </si>
  <si>
    <t>SousTotal Travaux Lots techniques</t>
  </si>
  <si>
    <t>04.6 - Travaux de renforcement structurels</t>
  </si>
  <si>
    <t>04.6.1</t>
  </si>
  <si>
    <t>Portique métallique pour cloison mobile compris fixation</t>
  </si>
  <si>
    <t>04.6.2</t>
  </si>
  <si>
    <t>Renfort plancher en fibres de carbone</t>
  </si>
  <si>
    <t>04.6.3</t>
  </si>
  <si>
    <t>Renfort poutres en fibres de carbone</t>
  </si>
  <si>
    <t>SousTotal Renforcements structurels</t>
  </si>
  <si>
    <t>04.7 - Travaux extérieurs</t>
  </si>
  <si>
    <t>04.07.01</t>
  </si>
  <si>
    <t>Démolition dallage béton existant devant accès bâtiment et évacuation des gravats à la décharge.</t>
  </si>
  <si>
    <t>Rampe BA PMR devant accès bâtiment</t>
  </si>
  <si>
    <t>04.07.02</t>
  </si>
  <si>
    <t>04.07.03</t>
  </si>
  <si>
    <t>04.07.04</t>
  </si>
  <si>
    <t>04.07.05</t>
  </si>
  <si>
    <t>Dallage en béton armé compris armatures et surfaçage finition désactivée</t>
  </si>
  <si>
    <t>04.07.06</t>
  </si>
  <si>
    <t>Traçage au sol d'une place PMR compris peinture aux couleurs réglementaires de la place de parking PMR</t>
  </si>
  <si>
    <t>04.07.07</t>
  </si>
  <si>
    <t>Réalisation de pas japonais (57u de 100x50cm) compris terrassement, hérisson, coffrage, lit de sable, film polyane, dallage BA, bêche ect…</t>
  </si>
  <si>
    <t>04.07.8</t>
  </si>
  <si>
    <t>Dalle BA abri vélo compris terrassement, hérisson, film polyane, dallage BA, bêche ect…</t>
  </si>
  <si>
    <t>Dallage BA pour abri vélo</t>
  </si>
  <si>
    <t>04.07.9</t>
  </si>
  <si>
    <t>04.07.10</t>
  </si>
  <si>
    <t>04.07.11</t>
  </si>
  <si>
    <t>04.07.12</t>
  </si>
  <si>
    <t>Dallage en béton armé compris renfort au droit des poteaux armatures et surfaçage finition balayée</t>
  </si>
  <si>
    <t>04.07.13</t>
  </si>
  <si>
    <t>04.07.14</t>
  </si>
  <si>
    <t>Reprise du passage bateau pour accès PMR</t>
  </si>
  <si>
    <t>04.07.15</t>
  </si>
  <si>
    <t>Sciage dallage et bordure A2</t>
  </si>
  <si>
    <t>04.07.16</t>
  </si>
  <si>
    <t>Démolition dallage béton existant et évacuation des gravats à la décharge.</t>
  </si>
  <si>
    <t>04.07.17</t>
  </si>
  <si>
    <t>Terrassement plateforme compris évacuation terres pour mise à niveau</t>
  </si>
  <si>
    <t>04.07.18</t>
  </si>
  <si>
    <t xml:space="preserve">Mise à niveau hérisson </t>
  </si>
  <si>
    <t>04.07.19</t>
  </si>
  <si>
    <t>04.07.20</t>
  </si>
  <si>
    <t>Mise en place bordure de trottoir bateau PMR</t>
  </si>
  <si>
    <t>04.07.21</t>
  </si>
  <si>
    <t>04.07.22</t>
  </si>
  <si>
    <t>04.07.23</t>
  </si>
  <si>
    <t>TOTAL 04</t>
  </si>
  <si>
    <t/>
  </si>
  <si>
    <t>05 - PRESTATIONS INDISSOCIABLES</t>
  </si>
  <si>
    <t>05.01</t>
  </si>
  <si>
    <t>Suivant descriptif du CCTP Lot GO. Etudes techniques, PGC, plans d'exécution et DOE. Presattions liées au COVID 19.</t>
  </si>
  <si>
    <t>TOTAL 05</t>
  </si>
  <si>
    <t>MONTANT TOTAL HTVA DES TRAVAUX</t>
  </si>
  <si>
    <t xml:space="preserve">PRESTATION SUPPLEMENTAIRE EVENTUELLE </t>
  </si>
  <si>
    <t>PSE TRAITEMENT DES FACADES</t>
  </si>
  <si>
    <t>Pose d'anodes sacrificielles</t>
  </si>
  <si>
    <t>Préparation du support pour inhibiteur et LHM</t>
  </si>
  <si>
    <t>Inhibiteur de corrosion sur poteaux</t>
  </si>
  <si>
    <t>Revêtement LHM sur poteaux</t>
  </si>
  <si>
    <t>Engraissement des poteaux d'angles</t>
  </si>
  <si>
    <t>TOTAL HT PSE</t>
  </si>
  <si>
    <t>RECAPITULATION</t>
  </si>
  <si>
    <t>LOT N° 02</t>
  </si>
  <si>
    <t xml:space="preserve">GROS-ŒUVRE </t>
  </si>
  <si>
    <t>Les installations de chantier principales sont dues par le Lot CVC</t>
  </si>
  <si>
    <t xml:space="preserve">TOTAL HTVA </t>
  </si>
  <si>
    <t>TVA 20 %</t>
  </si>
  <si>
    <t xml:space="preserve">MONTANT TTC </t>
  </si>
  <si>
    <t>Part Cned (66%) - Montant HT du Lot N°2 GROS OEUVRE</t>
  </si>
  <si>
    <t>TVA 20%</t>
  </si>
  <si>
    <t>Part Cned (66%) - Montant TTC du Lot N°2 GROS OEUVRE</t>
  </si>
  <si>
    <t xml:space="preserve">Part Réseau Canopé (34%) - Montant HT du Lot N°2 GROS OEUVRE		</t>
  </si>
  <si>
    <t xml:space="preserve">Part Réseau Canopé (34%) - Montant TTC du Lot N°2 GROS OEUVRE		</t>
  </si>
  <si>
    <t>TTC</t>
  </si>
  <si>
    <t xml:space="preserve">Fait à                                                                              Le </t>
  </si>
  <si>
    <t xml:space="preserve">                                                                                        L'entrepreneur</t>
  </si>
  <si>
    <t>Dressé par le BET SETES SA INGENIERIE - Tarbes, le 2 octobre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</si>
</sst>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_-* #,##0.00&quot; F&quot;_-;\-* #,##0.00&quot; F&quot;_-;_-* &quot;-&quot;??&quot; F&quot;_-;_-@_-"/>
    <numFmt numFmtId="165" formatCode="_-* #,##0.00_ _F_-;\-* #,##0.00_ _F_-;_-* &quot;-&quot;??_ _F_-;_-@_-"/>
    <numFmt numFmtId="166" formatCode="#,##0.00\ &quot;€&quot;"/>
    <numFmt numFmtId="167" formatCode="_-* #,##0.00\ [$€]_-;\-* #,##0.00\ [$€]_-;_-* &quot;-&quot;??\ [$€]_-;_-@_-"/>
    <numFmt numFmtId="168" formatCode="_-* #,##0.00\ [$€-40C]_-;\-* #,##0.00\ [$€-40C]_-;_-* &quot;-&quot;??\ [$€-40C]_-;_-@_-"/>
  </numFmts>
  <fonts count="23">
    <font>
      <sz val="9"/>
      <name val="Geneva"/>
    </font>
    <font>
      <sz val="9"/>
      <name val="Geneva"/>
    </font>
    <font>
      <b/>
      <sz val="10"/>
      <name val="Arial"/>
      <family val="2"/>
    </font>
    <font>
      <b/>
      <u/>
      <sz val="10"/>
      <name val="Arial"/>
      <family val="2"/>
    </font>
    <font>
      <b/>
      <u/>
      <sz val="9"/>
      <name val="Geneva"/>
    </font>
    <font>
      <sz val="10"/>
      <name val="Arial"/>
      <family val="2"/>
    </font>
    <font>
      <sz val="10"/>
      <name val="Arial"/>
      <family val="2"/>
    </font>
    <font>
      <b/>
      <u/>
      <sz val="9"/>
      <name val="Calibri"/>
      <family val="2"/>
      <scheme val="minor"/>
    </font>
    <font>
      <sz val="9"/>
      <name val="Calibri"/>
      <family val="2"/>
      <scheme val="minor"/>
    </font>
    <font>
      <b/>
      <sz val="12"/>
      <name val="Calibri"/>
      <family val="2"/>
      <scheme val="minor"/>
    </font>
    <font>
      <b/>
      <sz val="10"/>
      <name val="Calibri"/>
      <family val="2"/>
      <scheme val="minor"/>
    </font>
    <font>
      <b/>
      <u/>
      <sz val="10"/>
      <name val="Calibri"/>
      <family val="2"/>
      <scheme val="minor"/>
    </font>
    <font>
      <sz val="10"/>
      <name val="Calibri"/>
      <family val="2"/>
      <scheme val="minor"/>
    </font>
    <font>
      <b/>
      <sz val="9"/>
      <name val="Calibri"/>
      <family val="2"/>
      <scheme val="minor"/>
    </font>
    <font>
      <sz val="8"/>
      <name val="Calibri"/>
      <family val="2"/>
      <scheme val="minor"/>
    </font>
    <font>
      <b/>
      <i/>
      <u/>
      <sz val="10"/>
      <name val="Calibri"/>
      <family val="2"/>
      <scheme val="minor"/>
    </font>
    <font>
      <i/>
      <sz val="10"/>
      <name val="Calibri"/>
      <family val="2"/>
      <scheme val="minor"/>
    </font>
    <font>
      <u/>
      <sz val="10"/>
      <name val="Calibri"/>
      <family val="2"/>
      <scheme val="minor"/>
    </font>
    <font>
      <b/>
      <i/>
      <sz val="10"/>
      <name val="Calibri"/>
      <family val="2"/>
      <scheme val="minor"/>
    </font>
    <font>
      <sz val="11"/>
      <name val="Calibri"/>
      <family val="2"/>
      <scheme val="minor"/>
    </font>
    <font>
      <b/>
      <sz val="11"/>
      <name val="Calibri"/>
      <family val="2"/>
      <scheme val="minor"/>
    </font>
    <font>
      <b/>
      <u/>
      <sz val="11"/>
      <name val="Calibri"/>
      <family val="2"/>
      <scheme val="minor"/>
    </font>
    <font>
      <b/>
      <u/>
      <sz val="8"/>
      <name val="Calibri"/>
      <family val="2"/>
      <scheme val="minor"/>
    </font>
  </fonts>
  <fills count="9">
    <fill>
      <patternFill patternType="none"/>
    </fill>
    <fill>
      <patternFill patternType="gray125"/>
    </fill>
    <fill>
      <patternFill patternType="solid">
        <fgColor theme="9" tint="-0.24994659260841701"/>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0" tint="-0.34998626667073579"/>
        <bgColor indexed="64"/>
      </patternFill>
    </fill>
  </fills>
  <borders count="43">
    <border>
      <left/>
      <right/>
      <top/>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right style="thin">
        <color indexed="64"/>
      </right>
      <top/>
      <bottom style="dotted">
        <color indexed="64"/>
      </bottom>
      <diagonal/>
    </border>
    <border>
      <left/>
      <right style="thin">
        <color indexed="64"/>
      </right>
      <top style="dotted">
        <color indexed="64"/>
      </top>
      <bottom/>
      <diagonal/>
    </border>
    <border>
      <left style="thin">
        <color indexed="64"/>
      </left>
      <right style="thin">
        <color indexed="64"/>
      </right>
      <top style="dotted">
        <color indexed="64"/>
      </top>
      <bottom/>
      <diagonal/>
    </border>
    <border>
      <left style="thin">
        <color indexed="64"/>
      </left>
      <right style="thin">
        <color indexed="64"/>
      </right>
      <top/>
      <bottom style="dotted">
        <color indexed="64"/>
      </bottom>
      <diagonal/>
    </border>
    <border>
      <left style="thin">
        <color indexed="64"/>
      </left>
      <right/>
      <top style="dotted">
        <color indexed="64"/>
      </top>
      <bottom style="dotted">
        <color indexed="64"/>
      </bottom>
      <diagonal/>
    </border>
    <border>
      <left/>
      <right/>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dotted">
        <color indexed="64"/>
      </top>
      <bottom style="dotted">
        <color indexed="64"/>
      </bottom>
      <diagonal/>
    </border>
    <border>
      <left/>
      <right/>
      <top style="dashed">
        <color indexed="64"/>
      </top>
      <bottom style="dashed">
        <color indexed="64"/>
      </bottom>
      <diagonal/>
    </border>
    <border>
      <left/>
      <right/>
      <top style="medium">
        <color indexed="64"/>
      </top>
      <bottom/>
      <diagonal/>
    </border>
    <border>
      <left/>
      <right style="thin">
        <color indexed="64"/>
      </right>
      <top style="thin">
        <color indexed="64"/>
      </top>
      <bottom style="thin">
        <color indexed="64"/>
      </bottom>
      <diagonal/>
    </border>
    <border>
      <left style="thin">
        <color indexed="64"/>
      </left>
      <right style="thin">
        <color indexed="64"/>
      </right>
      <top style="dotted">
        <color indexed="64"/>
      </top>
      <bottom style="thin">
        <color indexed="64"/>
      </bottom>
      <diagonal/>
    </border>
    <border>
      <left/>
      <right style="thin">
        <color indexed="64"/>
      </right>
      <top style="medium">
        <color indexed="64"/>
      </top>
      <bottom style="medium">
        <color indexed="64"/>
      </bottom>
      <diagonal/>
    </border>
    <border>
      <left/>
      <right/>
      <top/>
      <bottom style="thick">
        <color theme="4"/>
      </bottom>
      <diagonal/>
    </border>
  </borders>
  <cellStyleXfs count="8">
    <xf numFmtId="0" fontId="0" fillId="0" borderId="0"/>
    <xf numFmtId="167" fontId="5"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6" fillId="0" borderId="0"/>
    <xf numFmtId="0" fontId="1" fillId="0" borderId="0"/>
    <xf numFmtId="0" fontId="2" fillId="2" borderId="42" applyBorder="0" applyProtection="0">
      <alignment horizontal="center"/>
    </xf>
    <xf numFmtId="0" fontId="3" fillId="3" borderId="42" applyBorder="0" applyAlignment="0" applyProtection="0"/>
  </cellStyleXfs>
  <cellXfs count="297">
    <xf numFmtId="0" fontId="0" fillId="0" borderId="0" xfId="0"/>
    <xf numFmtId="0" fontId="4" fillId="0" borderId="0" xfId="0" applyFont="1"/>
    <xf numFmtId="0" fontId="5" fillId="0" borderId="0" xfId="0" applyFont="1" applyAlignment="1">
      <alignment wrapText="1"/>
    </xf>
    <xf numFmtId="0" fontId="7" fillId="0" borderId="1" xfId="0" applyFont="1" applyBorder="1" applyAlignment="1">
      <alignment vertical="center"/>
    </xf>
    <xf numFmtId="0" fontId="7" fillId="0" borderId="2" xfId="0" applyFont="1" applyBorder="1" applyAlignment="1">
      <alignment vertical="center"/>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9" fillId="0" borderId="5" xfId="0" applyFont="1" applyBorder="1" applyAlignment="1">
      <alignment horizontal="center" vertical="center"/>
    </xf>
    <xf numFmtId="15" fontId="10" fillId="0" borderId="6" xfId="0" applyNumberFormat="1" applyFont="1" applyBorder="1" applyAlignment="1">
      <alignment horizontal="center" vertical="center"/>
    </xf>
    <xf numFmtId="0" fontId="11" fillId="0" borderId="7" xfId="0" applyFont="1" applyBorder="1" applyAlignment="1">
      <alignment vertical="center"/>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2" fillId="0" borderId="2" xfId="0" applyFont="1" applyBorder="1" applyAlignment="1">
      <alignment vertical="center"/>
    </xf>
    <xf numFmtId="0" fontId="8" fillId="0" borderId="0" xfId="0" applyFont="1" applyAlignment="1">
      <alignment horizontal="justify" vertical="center" wrapText="1"/>
    </xf>
    <xf numFmtId="0" fontId="12" fillId="0" borderId="0" xfId="0" applyFont="1" applyAlignment="1">
      <alignment horizontal="center" vertical="center"/>
    </xf>
    <xf numFmtId="0" fontId="12" fillId="0" borderId="0" xfId="0" applyFont="1" applyAlignment="1">
      <alignment vertical="center"/>
    </xf>
    <xf numFmtId="0" fontId="12" fillId="0" borderId="4" xfId="0" applyFont="1" applyBorder="1" applyAlignment="1">
      <alignment vertical="center"/>
    </xf>
    <xf numFmtId="0" fontId="8" fillId="0" borderId="2" xfId="0" applyFont="1" applyBorder="1" applyAlignment="1">
      <alignment vertical="center"/>
    </xf>
    <xf numFmtId="0" fontId="13" fillId="0" borderId="0" xfId="0" applyFont="1" applyAlignment="1">
      <alignment horizontal="center" vertical="center" wrapText="1"/>
    </xf>
    <xf numFmtId="0" fontId="14" fillId="0" borderId="0" xfId="0" applyFont="1" applyAlignment="1">
      <alignment horizontal="justify" vertical="center" wrapText="1"/>
    </xf>
    <xf numFmtId="0" fontId="7" fillId="0" borderId="10" xfId="0" applyFont="1" applyBorder="1" applyAlignment="1">
      <alignment vertical="center"/>
    </xf>
    <xf numFmtId="0" fontId="12" fillId="0" borderId="11" xfId="0" applyFont="1" applyBorder="1" applyAlignment="1">
      <alignment vertical="center" wrapText="1"/>
    </xf>
    <xf numFmtId="0" fontId="8" fillId="0" borderId="11" xfId="0" applyFont="1" applyBorder="1" applyAlignment="1">
      <alignment horizontal="center" vertical="center"/>
    </xf>
    <xf numFmtId="0" fontId="8" fillId="0" borderId="11" xfId="0" applyFont="1" applyBorder="1" applyAlignment="1">
      <alignment vertical="center"/>
    </xf>
    <xf numFmtId="0" fontId="8" fillId="0" borderId="5" xfId="0" applyFont="1" applyBorder="1" applyAlignment="1">
      <alignment vertical="center"/>
    </xf>
    <xf numFmtId="0" fontId="12" fillId="0" borderId="0" xfId="0" applyFont="1" applyAlignment="1">
      <alignment vertical="center" wrapText="1"/>
    </xf>
    <xf numFmtId="0" fontId="8" fillId="0" borderId="12" xfId="0" applyFont="1" applyBorder="1" applyAlignment="1">
      <alignment horizontal="center" vertical="center"/>
    </xf>
    <xf numFmtId="0" fontId="8" fillId="0" borderId="12" xfId="0" applyFont="1" applyBorder="1" applyAlignment="1">
      <alignment vertical="center"/>
    </xf>
    <xf numFmtId="0" fontId="12" fillId="0" borderId="13" xfId="0" applyFont="1" applyBorder="1" applyAlignment="1">
      <alignment horizontal="center" vertical="center"/>
    </xf>
    <xf numFmtId="0" fontId="12" fillId="0" borderId="13" xfId="0" applyFont="1" applyBorder="1" applyAlignment="1">
      <alignment vertical="center"/>
    </xf>
    <xf numFmtId="0" fontId="13" fillId="0" borderId="0" xfId="0" applyFont="1" applyAlignment="1">
      <alignment horizontal="justify" vertical="center" wrapText="1"/>
    </xf>
    <xf numFmtId="0" fontId="4" fillId="0" borderId="2" xfId="0" applyFont="1" applyBorder="1"/>
    <xf numFmtId="0" fontId="4" fillId="0" borderId="10" xfId="0" applyFont="1" applyBorder="1"/>
    <xf numFmtId="0" fontId="10" fillId="0" borderId="14" xfId="0" applyFont="1" applyBorder="1" applyAlignment="1">
      <alignment horizontal="center" vertical="center" wrapText="1"/>
    </xf>
    <xf numFmtId="0" fontId="10" fillId="0" borderId="6" xfId="0" applyFont="1" applyBorder="1" applyAlignment="1">
      <alignment horizontal="center" vertical="center" wrapText="1"/>
    </xf>
    <xf numFmtId="0" fontId="4" fillId="0" borderId="1" xfId="0" applyFont="1" applyBorder="1"/>
    <xf numFmtId="164" fontId="10" fillId="0" borderId="9" xfId="3"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xf>
    <xf numFmtId="0" fontId="8" fillId="0" borderId="4" xfId="0" applyFont="1" applyBorder="1" applyAlignment="1">
      <alignment vertical="center"/>
    </xf>
    <xf numFmtId="0" fontId="12" fillId="0" borderId="15" xfId="0" applyFont="1" applyBorder="1" applyAlignment="1">
      <alignment horizontal="center" vertical="center"/>
    </xf>
    <xf numFmtId="0" fontId="12" fillId="0" borderId="11" xfId="0" applyFont="1" applyBorder="1" applyAlignment="1">
      <alignment horizontal="left" vertical="center" wrapText="1"/>
    </xf>
    <xf numFmtId="0" fontId="12" fillId="0" borderId="11" xfId="0" applyFont="1" applyBorder="1" applyAlignment="1">
      <alignment horizontal="center" vertical="center"/>
    </xf>
    <xf numFmtId="0" fontId="0" fillId="0" borderId="0" xfId="0" applyAlignment="1">
      <alignment vertical="center"/>
    </xf>
    <xf numFmtId="0" fontId="0" fillId="0" borderId="13" xfId="0" applyBorder="1" applyAlignment="1">
      <alignment horizontal="center"/>
    </xf>
    <xf numFmtId="0" fontId="0" fillId="0" borderId="13" xfId="0" applyBorder="1"/>
    <xf numFmtId="0" fontId="0" fillId="0" borderId="4" xfId="0" applyBorder="1"/>
    <xf numFmtId="0" fontId="0" fillId="0" borderId="6" xfId="0" applyBorder="1"/>
    <xf numFmtId="0" fontId="0" fillId="0" borderId="5" xfId="0" applyBorder="1"/>
    <xf numFmtId="0" fontId="0" fillId="0" borderId="15" xfId="0" applyBorder="1"/>
    <xf numFmtId="0" fontId="0" fillId="0" borderId="0" xfId="0" applyAlignment="1">
      <alignment horizontal="center"/>
    </xf>
    <xf numFmtId="0" fontId="12" fillId="0" borderId="0" xfId="0" applyFont="1" applyAlignment="1">
      <alignment horizontal="left" vertical="center" wrapText="1"/>
    </xf>
    <xf numFmtId="0" fontId="10" fillId="0" borderId="0" xfId="0" applyFont="1" applyAlignment="1">
      <alignment horizontal="center" vertical="center" wrapText="1"/>
    </xf>
    <xf numFmtId="0" fontId="12" fillId="0" borderId="15" xfId="0" applyFont="1" applyBorder="1" applyAlignment="1">
      <alignment horizontal="left" vertical="center" wrapText="1"/>
    </xf>
    <xf numFmtId="0" fontId="11" fillId="0" borderId="12" xfId="0" applyFont="1" applyBorder="1" applyAlignment="1">
      <alignment horizontal="center" vertical="center" wrapText="1"/>
    </xf>
    <xf numFmtId="0" fontId="10" fillId="0" borderId="13" xfId="0" applyFont="1" applyBorder="1" applyAlignment="1">
      <alignment horizontal="center" vertical="center"/>
    </xf>
    <xf numFmtId="0" fontId="12" fillId="0" borderId="13" xfId="0" applyFont="1" applyBorder="1" applyAlignment="1">
      <alignment horizontal="center" vertical="center" wrapText="1"/>
    </xf>
    <xf numFmtId="4" fontId="12" fillId="0" borderId="13" xfId="0" applyNumberFormat="1" applyFont="1" applyBorder="1" applyAlignment="1">
      <alignment horizontal="center" vertical="center" wrapText="1"/>
    </xf>
    <xf numFmtId="4" fontId="12" fillId="0" borderId="13" xfId="0" applyNumberFormat="1" applyFont="1" applyBorder="1" applyAlignment="1">
      <alignment horizontal="center" vertical="center"/>
    </xf>
    <xf numFmtId="2" fontId="12" fillId="0" borderId="13" xfId="0" applyNumberFormat="1" applyFont="1" applyBorder="1" applyAlignment="1">
      <alignment horizontal="center" vertical="center"/>
    </xf>
    <xf numFmtId="3" fontId="12" fillId="0" borderId="13" xfId="0" applyNumberFormat="1" applyFont="1" applyBorder="1" applyAlignment="1">
      <alignment horizontal="center" vertical="center"/>
    </xf>
    <xf numFmtId="165" fontId="12" fillId="0" borderId="13" xfId="2" applyFont="1" applyFill="1" applyBorder="1" applyAlignment="1">
      <alignment horizontal="center" vertical="center"/>
    </xf>
    <xf numFmtId="1" fontId="12" fillId="0" borderId="13" xfId="0" applyNumberFormat="1" applyFont="1" applyBorder="1" applyAlignment="1">
      <alignment horizontal="center" vertical="center" wrapText="1"/>
    </xf>
    <xf numFmtId="1" fontId="10" fillId="0" borderId="13" xfId="0" applyNumberFormat="1" applyFont="1" applyBorder="1" applyAlignment="1">
      <alignment horizontal="center" vertical="center" wrapText="1"/>
    </xf>
    <xf numFmtId="0" fontId="10" fillId="0" borderId="13" xfId="0" applyFont="1" applyBorder="1" applyAlignment="1">
      <alignment horizontal="center" vertical="center" wrapText="1"/>
    </xf>
    <xf numFmtId="4" fontId="12" fillId="0" borderId="0" xfId="0" applyNumberFormat="1" applyFont="1" applyAlignment="1">
      <alignment vertical="center"/>
    </xf>
    <xf numFmtId="0" fontId="7" fillId="0" borderId="0" xfId="0" applyFont="1" applyAlignment="1">
      <alignment horizontal="justify" vertical="center" wrapText="1"/>
    </xf>
    <xf numFmtId="0" fontId="8" fillId="0" borderId="0" xfId="5" applyFont="1" applyAlignment="1">
      <alignment horizontal="left" vertical="center" wrapText="1"/>
    </xf>
    <xf numFmtId="0" fontId="10" fillId="0" borderId="0" xfId="5" applyFont="1" applyAlignment="1">
      <alignment horizontal="left" vertical="center" wrapText="1"/>
    </xf>
    <xf numFmtId="0" fontId="9" fillId="0" borderId="0" xfId="0" applyFont="1" applyAlignment="1">
      <alignment horizontal="center" vertical="center" wrapText="1"/>
    </xf>
    <xf numFmtId="0" fontId="12" fillId="0" borderId="0" xfId="0" applyFont="1" applyAlignment="1">
      <alignment horizontal="center" vertical="center" wrapText="1"/>
    </xf>
    <xf numFmtId="0" fontId="11" fillId="0" borderId="0" xfId="0" applyFont="1" applyAlignment="1">
      <alignment vertical="center" wrapText="1"/>
    </xf>
    <xf numFmtId="0" fontId="11" fillId="0" borderId="0" xfId="0" applyFont="1" applyAlignment="1">
      <alignment horizontal="left" vertical="center"/>
    </xf>
    <xf numFmtId="0" fontId="12" fillId="0" borderId="0" xfId="0" applyFont="1" applyAlignment="1">
      <alignment horizontal="left" vertical="center"/>
    </xf>
    <xf numFmtId="166" fontId="12" fillId="0" borderId="0" xfId="0" applyNumberFormat="1" applyFont="1" applyAlignment="1">
      <alignment horizontal="right" vertical="center"/>
    </xf>
    <xf numFmtId="0" fontId="15" fillId="0" borderId="0" xfId="0" quotePrefix="1" applyFont="1" applyAlignment="1">
      <alignment vertical="center" wrapText="1"/>
    </xf>
    <xf numFmtId="165" fontId="11" fillId="0" borderId="0" xfId="2" applyFont="1" applyFill="1" applyBorder="1" applyAlignment="1">
      <alignment horizontal="left" vertical="center" wrapText="1"/>
    </xf>
    <xf numFmtId="165" fontId="16" fillId="0" borderId="0" xfId="2" applyFont="1" applyFill="1" applyBorder="1" applyAlignment="1">
      <alignment horizontal="right" vertical="center" wrapText="1"/>
    </xf>
    <xf numFmtId="0" fontId="17" fillId="0" borderId="0" xfId="0" applyFont="1" applyAlignment="1">
      <alignment horizontal="left" vertical="center"/>
    </xf>
    <xf numFmtId="165" fontId="12" fillId="0" borderId="0" xfId="2" applyFont="1" applyFill="1" applyBorder="1" applyAlignment="1">
      <alignment horizontal="left" vertical="center" wrapText="1"/>
    </xf>
    <xf numFmtId="0" fontId="15" fillId="0" borderId="0" xfId="0" applyFont="1" applyAlignment="1">
      <alignment vertical="center" wrapText="1"/>
    </xf>
    <xf numFmtId="0" fontId="18" fillId="0" borderId="0" xfId="0" applyFont="1" applyAlignment="1">
      <alignment horizontal="left" vertical="center" wrapText="1"/>
    </xf>
    <xf numFmtId="0" fontId="10" fillId="0" borderId="0" xfId="0" applyFont="1" applyAlignment="1">
      <alignment horizontal="right" vertical="center"/>
    </xf>
    <xf numFmtId="0" fontId="10" fillId="0" borderId="0" xfId="2" quotePrefix="1" applyNumberFormat="1" applyFont="1" applyFill="1" applyBorder="1" applyAlignment="1">
      <alignment vertical="center" wrapText="1"/>
    </xf>
    <xf numFmtId="165" fontId="12" fillId="0" borderId="0" xfId="2" applyFont="1" applyFill="1" applyBorder="1" applyAlignment="1">
      <alignment horizontal="right" vertical="center" wrapText="1"/>
    </xf>
    <xf numFmtId="0" fontId="17" fillId="0" borderId="0" xfId="0" applyFont="1" applyAlignment="1">
      <alignment vertical="center" wrapText="1"/>
    </xf>
    <xf numFmtId="0" fontId="10" fillId="0" borderId="0" xfId="4" applyFont="1" applyAlignment="1">
      <alignment vertical="center" wrapText="1"/>
    </xf>
    <xf numFmtId="0" fontId="9" fillId="0" borderId="0" xfId="4" applyFont="1" applyAlignment="1">
      <alignment vertical="center" wrapText="1"/>
    </xf>
    <xf numFmtId="0" fontId="12" fillId="0" borderId="0" xfId="4" applyFont="1" applyAlignment="1">
      <alignment vertical="center" wrapText="1"/>
    </xf>
    <xf numFmtId="0" fontId="10" fillId="0" borderId="0" xfId="0" applyFont="1" applyAlignment="1">
      <alignment vertical="center" wrapText="1"/>
    </xf>
    <xf numFmtId="0" fontId="19" fillId="0" borderId="0" xfId="0" applyFont="1" applyAlignment="1">
      <alignment horizontal="center" vertical="center"/>
    </xf>
    <xf numFmtId="4" fontId="19" fillId="0" borderId="0" xfId="0" applyNumberFormat="1" applyFont="1" applyAlignment="1">
      <alignment vertical="center"/>
    </xf>
    <xf numFmtId="4" fontId="12" fillId="0" borderId="0" xfId="0" applyNumberFormat="1" applyFont="1" applyAlignment="1">
      <alignment horizontal="left" vertical="center"/>
    </xf>
    <xf numFmtId="0" fontId="8" fillId="0" borderId="0" xfId="0" applyFont="1" applyAlignment="1">
      <alignment horizontal="center" vertical="center" wrapText="1"/>
    </xf>
    <xf numFmtId="4" fontId="12" fillId="0" borderId="0" xfId="0" applyNumberFormat="1" applyFont="1" applyAlignment="1">
      <alignment horizontal="left" vertical="center" wrapText="1"/>
    </xf>
    <xf numFmtId="168" fontId="8" fillId="0" borderId="0" xfId="0" applyNumberFormat="1" applyFont="1" applyAlignment="1">
      <alignment horizontal="center" vertical="center"/>
    </xf>
    <xf numFmtId="0" fontId="20" fillId="4" borderId="0" xfId="0" applyFont="1" applyFill="1" applyAlignment="1">
      <alignment horizontal="center" vertical="center" wrapText="1"/>
    </xf>
    <xf numFmtId="0" fontId="10" fillId="0" borderId="11" xfId="4" applyFont="1" applyBorder="1" applyAlignment="1">
      <alignment vertical="center" wrapText="1"/>
    </xf>
    <xf numFmtId="0" fontId="9" fillId="0" borderId="16" xfId="0" applyFont="1" applyBorder="1" applyAlignment="1">
      <alignment horizontal="center" vertical="center" wrapText="1"/>
    </xf>
    <xf numFmtId="4" fontId="12" fillId="0" borderId="13" xfId="0" applyNumberFormat="1" applyFont="1" applyBorder="1" applyAlignment="1">
      <alignment vertical="center"/>
    </xf>
    <xf numFmtId="166" fontId="12" fillId="0" borderId="13" xfId="0" applyNumberFormat="1" applyFont="1" applyBorder="1" applyAlignment="1">
      <alignment vertical="center"/>
    </xf>
    <xf numFmtId="0" fontId="10" fillId="0" borderId="13" xfId="5" applyFont="1" applyBorder="1" applyAlignment="1">
      <alignment horizontal="center" vertical="center"/>
    </xf>
    <xf numFmtId="4" fontId="10" fillId="0" borderId="13" xfId="5" applyNumberFormat="1" applyFont="1" applyBorder="1" applyAlignment="1">
      <alignment horizontal="center" vertical="center"/>
    </xf>
    <xf numFmtId="4" fontId="10" fillId="0" borderId="13" xfId="0" applyNumberFormat="1" applyFont="1" applyBorder="1" applyAlignment="1">
      <alignment horizontal="center" vertical="center"/>
    </xf>
    <xf numFmtId="166" fontId="12" fillId="0" borderId="13" xfId="0" applyNumberFormat="1" applyFont="1" applyBorder="1" applyAlignment="1">
      <alignment horizontal="right" vertical="center"/>
    </xf>
    <xf numFmtId="168" fontId="12" fillId="0" borderId="13" xfId="0" applyNumberFormat="1" applyFont="1" applyBorder="1" applyAlignment="1">
      <alignment vertical="center"/>
    </xf>
    <xf numFmtId="44" fontId="12" fillId="0" borderId="13" xfId="0" applyNumberFormat="1" applyFont="1" applyBorder="1" applyAlignment="1">
      <alignment vertical="center"/>
    </xf>
    <xf numFmtId="166" fontId="12" fillId="0" borderId="13" xfId="2" applyNumberFormat="1" applyFont="1" applyFill="1" applyBorder="1" applyAlignment="1">
      <alignment vertical="center"/>
    </xf>
    <xf numFmtId="0" fontId="12" fillId="0" borderId="6" xfId="0" applyFont="1" applyBorder="1" applyAlignment="1">
      <alignment horizontal="center" vertical="center"/>
    </xf>
    <xf numFmtId="3" fontId="12" fillId="0" borderId="6" xfId="0" applyNumberFormat="1" applyFont="1" applyBorder="1" applyAlignment="1">
      <alignment horizontal="center" vertical="center"/>
    </xf>
    <xf numFmtId="168" fontId="12" fillId="0" borderId="6" xfId="0" applyNumberFormat="1" applyFont="1" applyBorder="1" applyAlignment="1">
      <alignment vertical="center"/>
    </xf>
    <xf numFmtId="0" fontId="20" fillId="4" borderId="0" xfId="4" applyFont="1" applyFill="1" applyAlignment="1">
      <alignment horizontal="center" vertical="center" wrapText="1"/>
    </xf>
    <xf numFmtId="0" fontId="21" fillId="0" borderId="0" xfId="4" applyFont="1" applyAlignment="1">
      <alignment vertical="center" wrapText="1"/>
    </xf>
    <xf numFmtId="0" fontId="10" fillId="0" borderId="17" xfId="4" applyFont="1" applyBorder="1" applyAlignment="1">
      <alignment vertical="center" wrapText="1"/>
    </xf>
    <xf numFmtId="0" fontId="10" fillId="0" borderId="11" xfId="0" applyFont="1" applyBorder="1" applyAlignment="1">
      <alignment vertical="center" wrapText="1"/>
    </xf>
    <xf numFmtId="0" fontId="12" fillId="0" borderId="12" xfId="0" applyFont="1" applyBorder="1" applyAlignment="1">
      <alignment horizontal="center" vertical="center"/>
    </xf>
    <xf numFmtId="3" fontId="12" fillId="0" borderId="12" xfId="0" applyNumberFormat="1" applyFont="1" applyBorder="1" applyAlignment="1">
      <alignment horizontal="center" vertical="center"/>
    </xf>
    <xf numFmtId="168" fontId="12" fillId="0" borderId="12" xfId="0" applyNumberFormat="1" applyFont="1" applyBorder="1" applyAlignment="1">
      <alignment vertical="center"/>
    </xf>
    <xf numFmtId="0" fontId="0" fillId="0" borderId="12" xfId="0" applyBorder="1"/>
    <xf numFmtId="0" fontId="19" fillId="0" borderId="13" xfId="0" applyFont="1" applyBorder="1" applyAlignment="1">
      <alignment horizontal="center" vertical="center"/>
    </xf>
    <xf numFmtId="4" fontId="19" fillId="0" borderId="13" xfId="0" applyNumberFormat="1" applyFont="1" applyBorder="1" applyAlignment="1">
      <alignment vertical="center"/>
    </xf>
    <xf numFmtId="0" fontId="19" fillId="0" borderId="6" xfId="0" applyFont="1" applyBorder="1" applyAlignment="1">
      <alignment horizontal="center" vertical="center"/>
    </xf>
    <xf numFmtId="4" fontId="19" fillId="0" borderId="6" xfId="0" applyNumberFormat="1" applyFont="1" applyBorder="1" applyAlignment="1">
      <alignment vertical="center"/>
    </xf>
    <xf numFmtId="0" fontId="10" fillId="4" borderId="0" xfId="0" applyFont="1" applyFill="1" applyAlignment="1">
      <alignment horizontal="center" vertical="center" wrapText="1"/>
    </xf>
    <xf numFmtId="0" fontId="4" fillId="0" borderId="18" xfId="0" applyFont="1" applyBorder="1"/>
    <xf numFmtId="0" fontId="4" fillId="0" borderId="19" xfId="0" applyFont="1" applyBorder="1"/>
    <xf numFmtId="0" fontId="4" fillId="0" borderId="20" xfId="0" applyFont="1" applyBorder="1"/>
    <xf numFmtId="0" fontId="10" fillId="4" borderId="0" xfId="4" applyFont="1" applyFill="1" applyAlignment="1">
      <alignment horizontal="center" vertical="center" wrapText="1"/>
    </xf>
    <xf numFmtId="0" fontId="10" fillId="0" borderId="21" xfId="0" applyFont="1" applyBorder="1" applyAlignment="1">
      <alignment vertical="center" wrapText="1"/>
    </xf>
    <xf numFmtId="0" fontId="12" fillId="0" borderId="21" xfId="0" applyFont="1" applyBorder="1" applyAlignment="1">
      <alignment vertical="center" wrapText="1"/>
    </xf>
    <xf numFmtId="0" fontId="10" fillId="0" borderId="21" xfId="4" applyFont="1" applyBorder="1" applyAlignment="1">
      <alignment vertical="center" wrapText="1"/>
    </xf>
    <xf numFmtId="0" fontId="4" fillId="0" borderId="22" xfId="0" applyFont="1" applyBorder="1"/>
    <xf numFmtId="0" fontId="0" fillId="0" borderId="15" xfId="0" applyBorder="1" applyAlignment="1">
      <alignment horizontal="center"/>
    </xf>
    <xf numFmtId="0" fontId="0" fillId="0" borderId="23" xfId="0" applyBorder="1"/>
    <xf numFmtId="0" fontId="4" fillId="0" borderId="15" xfId="0" applyFont="1" applyBorder="1"/>
    <xf numFmtId="0" fontId="12" fillId="0" borderId="15" xfId="0" applyFont="1" applyBorder="1" applyAlignment="1">
      <alignment vertical="center" wrapText="1"/>
    </xf>
    <xf numFmtId="4" fontId="12" fillId="0" borderId="15" xfId="0" applyNumberFormat="1" applyFont="1" applyBorder="1" applyAlignment="1">
      <alignment horizontal="left" vertical="center"/>
    </xf>
    <xf numFmtId="0" fontId="0" fillId="0" borderId="11" xfId="0" applyBorder="1" applyAlignment="1">
      <alignment horizontal="center"/>
    </xf>
    <xf numFmtId="0" fontId="0" fillId="0" borderId="11" xfId="0" applyBorder="1"/>
    <xf numFmtId="0" fontId="0" fillId="0" borderId="0" xfId="0" applyAlignment="1">
      <alignment vertical="center" wrapText="1"/>
    </xf>
    <xf numFmtId="0" fontId="12" fillId="5" borderId="0" xfId="0" applyFont="1" applyFill="1" applyAlignment="1">
      <alignment vertical="center" wrapText="1"/>
    </xf>
    <xf numFmtId="0" fontId="12" fillId="5" borderId="24" xfId="0" applyFont="1" applyFill="1" applyBorder="1" applyAlignment="1">
      <alignment vertical="center"/>
    </xf>
    <xf numFmtId="0" fontId="12" fillId="5" borderId="25" xfId="0" applyFont="1" applyFill="1" applyBorder="1" applyAlignment="1">
      <alignment horizontal="center" vertical="center"/>
    </xf>
    <xf numFmtId="4" fontId="12" fillId="5" borderId="25" xfId="0" applyNumberFormat="1" applyFont="1" applyFill="1" applyBorder="1" applyAlignment="1">
      <alignment horizontal="center" vertical="center"/>
    </xf>
    <xf numFmtId="4" fontId="12" fillId="5" borderId="25" xfId="0" applyNumberFormat="1" applyFont="1" applyFill="1" applyBorder="1" applyAlignment="1">
      <alignment vertical="center"/>
    </xf>
    <xf numFmtId="0" fontId="0" fillId="5" borderId="25" xfId="0" applyFill="1" applyBorder="1"/>
    <xf numFmtId="0" fontId="12" fillId="5" borderId="24" xfId="0" applyFont="1" applyFill="1" applyBorder="1" applyAlignment="1">
      <alignment horizontal="left" vertical="center"/>
    </xf>
    <xf numFmtId="0" fontId="12" fillId="5" borderId="24" xfId="0" applyFont="1" applyFill="1" applyBorder="1" applyAlignment="1">
      <alignment vertical="center" wrapText="1"/>
    </xf>
    <xf numFmtId="2" fontId="12" fillId="5" borderId="25" xfId="0" applyNumberFormat="1" applyFont="1" applyFill="1" applyBorder="1" applyAlignment="1">
      <alignment horizontal="center" vertical="center"/>
    </xf>
    <xf numFmtId="166" fontId="14" fillId="5" borderId="25" xfId="0" applyNumberFormat="1" applyFont="1" applyFill="1" applyBorder="1" applyAlignment="1">
      <alignment horizontal="right" vertical="center"/>
    </xf>
    <xf numFmtId="166" fontId="12" fillId="5" borderId="25" xfId="0" applyNumberFormat="1" applyFont="1" applyFill="1" applyBorder="1" applyAlignment="1">
      <alignment horizontal="right" vertical="center"/>
    </xf>
    <xf numFmtId="0" fontId="11" fillId="0" borderId="26" xfId="0" applyFont="1" applyBorder="1" applyAlignment="1">
      <alignment vertical="center" wrapText="1"/>
    </xf>
    <xf numFmtId="0" fontId="12" fillId="0" borderId="27" xfId="0" applyFont="1" applyBorder="1" applyAlignment="1">
      <alignment vertical="center"/>
    </xf>
    <xf numFmtId="0" fontId="12" fillId="5" borderId="28" xfId="0" applyFont="1" applyFill="1" applyBorder="1" applyAlignment="1">
      <alignment horizontal="center" vertical="center"/>
    </xf>
    <xf numFmtId="0" fontId="12" fillId="0" borderId="28" xfId="0" applyFont="1" applyBorder="1" applyAlignment="1">
      <alignment horizontal="center" vertical="center"/>
    </xf>
    <xf numFmtId="4" fontId="12" fillId="5" borderId="28" xfId="0" applyNumberFormat="1" applyFont="1" applyFill="1" applyBorder="1" applyAlignment="1">
      <alignment vertical="center"/>
    </xf>
    <xf numFmtId="4" fontId="12" fillId="0" borderId="28" xfId="0" applyNumberFormat="1" applyFont="1" applyBorder="1" applyAlignment="1">
      <alignment vertical="center"/>
    </xf>
    <xf numFmtId="0" fontId="0" fillId="0" borderId="29" xfId="0" applyBorder="1"/>
    <xf numFmtId="0" fontId="0" fillId="0" borderId="2" xfId="0" applyBorder="1"/>
    <xf numFmtId="0" fontId="0" fillId="0" borderId="2" xfId="0" applyBorder="1" applyAlignment="1">
      <alignment vertical="center"/>
    </xf>
    <xf numFmtId="0" fontId="4" fillId="4" borderId="2" xfId="0" applyFont="1" applyFill="1" applyBorder="1"/>
    <xf numFmtId="0" fontId="4" fillId="6" borderId="2" xfId="0" applyFont="1" applyFill="1" applyBorder="1"/>
    <xf numFmtId="0" fontId="10" fillId="6" borderId="11" xfId="0" applyFont="1" applyFill="1" applyBorder="1" applyAlignment="1">
      <alignment horizontal="center" vertical="center" wrapText="1"/>
    </xf>
    <xf numFmtId="0" fontId="10" fillId="6" borderId="6" xfId="0" applyFont="1" applyFill="1" applyBorder="1" applyAlignment="1">
      <alignment horizontal="center" vertical="center" wrapText="1"/>
    </xf>
    <xf numFmtId="4" fontId="10" fillId="6" borderId="6" xfId="0" applyNumberFormat="1" applyFont="1" applyFill="1" applyBorder="1" applyAlignment="1">
      <alignment horizontal="center" vertical="center" wrapText="1"/>
    </xf>
    <xf numFmtId="0" fontId="0" fillId="6" borderId="6" xfId="0" applyFill="1" applyBorder="1"/>
    <xf numFmtId="0" fontId="0" fillId="5" borderId="30" xfId="0" applyFill="1" applyBorder="1"/>
    <xf numFmtId="0" fontId="11" fillId="5" borderId="24" xfId="0" applyFont="1" applyFill="1" applyBorder="1" applyAlignment="1">
      <alignment vertical="center" wrapText="1"/>
    </xf>
    <xf numFmtId="3" fontId="12" fillId="5" borderId="25" xfId="0" applyNumberFormat="1" applyFont="1" applyFill="1" applyBorder="1" applyAlignment="1">
      <alignment horizontal="center" vertical="center"/>
    </xf>
    <xf numFmtId="0" fontId="4" fillId="5" borderId="30" xfId="0" applyFont="1" applyFill="1" applyBorder="1"/>
    <xf numFmtId="0" fontId="12" fillId="5" borderId="24" xfId="0" applyFont="1" applyFill="1" applyBorder="1" applyAlignment="1">
      <alignment horizontal="left" vertical="center" wrapText="1"/>
    </xf>
    <xf numFmtId="0" fontId="0" fillId="5" borderId="30" xfId="0" applyFill="1" applyBorder="1" applyAlignment="1">
      <alignment vertical="center"/>
    </xf>
    <xf numFmtId="0" fontId="12" fillId="5" borderId="24" xfId="2" applyNumberFormat="1" applyFont="1" applyFill="1" applyBorder="1" applyAlignment="1">
      <alignment horizontal="left" vertical="center" wrapText="1"/>
    </xf>
    <xf numFmtId="165" fontId="12" fillId="5" borderId="25" xfId="2" applyFont="1" applyFill="1" applyBorder="1" applyAlignment="1">
      <alignment horizontal="center" vertical="center"/>
    </xf>
    <xf numFmtId="2" fontId="12" fillId="5" borderId="25" xfId="2" applyNumberFormat="1" applyFont="1" applyFill="1" applyBorder="1" applyAlignment="1">
      <alignment horizontal="center" vertical="center"/>
    </xf>
    <xf numFmtId="168" fontId="12" fillId="5" borderId="25" xfId="0" applyNumberFormat="1" applyFont="1" applyFill="1" applyBorder="1" applyAlignment="1">
      <alignment vertical="center"/>
    </xf>
    <xf numFmtId="0" fontId="12" fillId="0" borderId="25" xfId="0" applyFont="1" applyBorder="1" applyAlignment="1">
      <alignment horizontal="center" vertical="center"/>
    </xf>
    <xf numFmtId="0" fontId="17" fillId="5" borderId="24" xfId="0" applyFont="1" applyFill="1" applyBorder="1" applyAlignment="1">
      <alignment horizontal="left" vertical="center"/>
    </xf>
    <xf numFmtId="165" fontId="16" fillId="4" borderId="31" xfId="2" applyFont="1" applyFill="1" applyBorder="1" applyAlignment="1">
      <alignment horizontal="center" vertical="center" wrapText="1"/>
    </xf>
    <xf numFmtId="165" fontId="12" fillId="4" borderId="32" xfId="2" applyFont="1" applyFill="1" applyBorder="1" applyAlignment="1">
      <alignment horizontal="center" vertical="center"/>
    </xf>
    <xf numFmtId="168" fontId="12" fillId="4" borderId="32" xfId="0" applyNumberFormat="1" applyFont="1" applyFill="1" applyBorder="1" applyAlignment="1">
      <alignment horizontal="center" vertical="center"/>
    </xf>
    <xf numFmtId="0" fontId="0" fillId="4" borderId="32" xfId="0" applyFill="1" applyBorder="1" applyAlignment="1">
      <alignment horizontal="center"/>
    </xf>
    <xf numFmtId="0" fontId="12" fillId="0" borderId="24" xfId="0" applyFont="1" applyBorder="1" applyAlignment="1">
      <alignment vertical="center" wrapText="1"/>
    </xf>
    <xf numFmtId="2" fontId="12" fillId="0" borderId="25" xfId="0" applyNumberFormat="1" applyFont="1" applyBorder="1" applyAlignment="1">
      <alignment horizontal="center" vertical="center"/>
    </xf>
    <xf numFmtId="166" fontId="12" fillId="0" borderId="25" xfId="0" applyNumberFormat="1" applyFont="1" applyBorder="1" applyAlignment="1">
      <alignment horizontal="right" vertical="center"/>
    </xf>
    <xf numFmtId="0" fontId="0" fillId="0" borderId="30" xfId="0" applyBorder="1" applyAlignment="1">
      <alignment vertical="center"/>
    </xf>
    <xf numFmtId="0" fontId="0" fillId="0" borderId="25" xfId="0" applyBorder="1"/>
    <xf numFmtId="1" fontId="12" fillId="5" borderId="25" xfId="0" applyNumberFormat="1" applyFont="1" applyFill="1" applyBorder="1" applyAlignment="1">
      <alignment horizontal="center" vertical="center"/>
    </xf>
    <xf numFmtId="44" fontId="12" fillId="5" borderId="25" xfId="0" applyNumberFormat="1" applyFont="1" applyFill="1" applyBorder="1" applyAlignment="1">
      <alignment vertical="center"/>
    </xf>
    <xf numFmtId="44" fontId="12" fillId="5" borderId="25" xfId="0" applyNumberFormat="1" applyFont="1" applyFill="1" applyBorder="1" applyAlignment="1">
      <alignment horizontal="right" vertical="center"/>
    </xf>
    <xf numFmtId="0" fontId="12" fillId="5" borderId="25" xfId="0" applyFont="1" applyFill="1" applyBorder="1" applyAlignment="1">
      <alignment horizontal="left" vertical="center"/>
    </xf>
    <xf numFmtId="166" fontId="12" fillId="5" borderId="25" xfId="0" applyNumberFormat="1" applyFont="1" applyFill="1" applyBorder="1" applyAlignment="1">
      <alignment horizontal="center" vertical="center"/>
    </xf>
    <xf numFmtId="165" fontId="12" fillId="5" borderId="24" xfId="2" applyFont="1" applyFill="1" applyBorder="1" applyAlignment="1">
      <alignment horizontal="right" vertical="center" wrapText="1"/>
    </xf>
    <xf numFmtId="166" fontId="12" fillId="5" borderId="25" xfId="0" applyNumberFormat="1" applyFont="1" applyFill="1" applyBorder="1" applyAlignment="1">
      <alignment vertical="center"/>
    </xf>
    <xf numFmtId="0" fontId="17" fillId="5" borderId="24" xfId="0" applyFont="1" applyFill="1" applyBorder="1" applyAlignment="1">
      <alignment vertical="center" wrapText="1"/>
    </xf>
    <xf numFmtId="0" fontId="11" fillId="5" borderId="24" xfId="0" applyFont="1" applyFill="1" applyBorder="1" applyAlignment="1">
      <alignment horizontal="left" vertical="center"/>
    </xf>
    <xf numFmtId="0" fontId="17" fillId="5" borderId="24" xfId="0" applyFont="1" applyFill="1" applyBorder="1" applyAlignment="1">
      <alignment horizontal="left" vertical="center" wrapText="1"/>
    </xf>
    <xf numFmtId="0" fontId="4" fillId="7" borderId="2" xfId="0" applyFont="1" applyFill="1" applyBorder="1"/>
    <xf numFmtId="0" fontId="10" fillId="7" borderId="15" xfId="0" applyFont="1" applyFill="1" applyBorder="1" applyAlignment="1">
      <alignment horizontal="center" vertical="center" wrapText="1"/>
    </xf>
    <xf numFmtId="0" fontId="10" fillId="7" borderId="33" xfId="0" applyFont="1" applyFill="1" applyBorder="1" applyAlignment="1">
      <alignment horizontal="center" vertical="center" wrapText="1"/>
    </xf>
    <xf numFmtId="4" fontId="10" fillId="7" borderId="33" xfId="0" applyNumberFormat="1" applyFont="1" applyFill="1" applyBorder="1" applyAlignment="1">
      <alignment horizontal="center" vertical="center" wrapText="1"/>
    </xf>
    <xf numFmtId="0" fontId="0" fillId="7" borderId="33" xfId="0" applyFill="1" applyBorder="1"/>
    <xf numFmtId="0" fontId="12" fillId="5" borderId="24" xfId="4" applyFont="1" applyFill="1" applyBorder="1" applyAlignment="1">
      <alignment vertical="center" wrapText="1"/>
    </xf>
    <xf numFmtId="0" fontId="10" fillId="6" borderId="15" xfId="0" applyFont="1" applyFill="1" applyBorder="1" applyAlignment="1">
      <alignment horizontal="center" vertical="center" wrapText="1"/>
    </xf>
    <xf numFmtId="0" fontId="19" fillId="6" borderId="33" xfId="0" applyFont="1" applyFill="1" applyBorder="1" applyAlignment="1">
      <alignment horizontal="center" vertical="center"/>
    </xf>
    <xf numFmtId="4" fontId="19" fillId="6" borderId="33" xfId="0" applyNumberFormat="1" applyFont="1" applyFill="1" applyBorder="1" applyAlignment="1">
      <alignment horizontal="center" vertical="center"/>
    </xf>
    <xf numFmtId="0" fontId="0" fillId="6" borderId="33" xfId="0" applyFill="1" applyBorder="1" applyAlignment="1">
      <alignment horizontal="center"/>
    </xf>
    <xf numFmtId="0" fontId="0" fillId="5" borderId="24" xfId="0" applyFill="1" applyBorder="1" applyAlignment="1">
      <alignment horizontal="center"/>
    </xf>
    <xf numFmtId="0" fontId="0" fillId="5" borderId="24" xfId="0" applyFill="1" applyBorder="1"/>
    <xf numFmtId="0" fontId="0" fillId="5" borderId="24" xfId="0" applyFill="1" applyBorder="1" applyAlignment="1">
      <alignment horizontal="left" wrapText="1"/>
    </xf>
    <xf numFmtId="166" fontId="0" fillId="5" borderId="36" xfId="0" applyNumberFormat="1" applyFill="1" applyBorder="1"/>
    <xf numFmtId="0" fontId="4" fillId="5" borderId="0" xfId="0" applyFont="1" applyFill="1"/>
    <xf numFmtId="0" fontId="10" fillId="5" borderId="0" xfId="0" applyFont="1" applyFill="1" applyAlignment="1">
      <alignment vertical="center"/>
    </xf>
    <xf numFmtId="0" fontId="12" fillId="5" borderId="0" xfId="0" applyFont="1" applyFill="1" applyAlignment="1">
      <alignment horizontal="center" vertical="center"/>
    </xf>
    <xf numFmtId="0" fontId="8" fillId="5" borderId="0" xfId="0" applyFont="1" applyFill="1" applyAlignment="1">
      <alignment horizontal="center" vertical="center"/>
    </xf>
    <xf numFmtId="166" fontId="12" fillId="5" borderId="0" xfId="0" applyNumberFormat="1" applyFont="1" applyFill="1" applyAlignment="1">
      <alignment horizontal="right" vertical="center"/>
    </xf>
    <xf numFmtId="0" fontId="0" fillId="5" borderId="0" xfId="0" applyFill="1"/>
    <xf numFmtId="0" fontId="12" fillId="5" borderId="31" xfId="0" applyFont="1" applyFill="1" applyBorder="1" applyAlignment="1">
      <alignment vertical="center"/>
    </xf>
    <xf numFmtId="0" fontId="12" fillId="5" borderId="31" xfId="0" applyFont="1" applyFill="1" applyBorder="1" applyAlignment="1">
      <alignment horizontal="center" vertical="center"/>
    </xf>
    <xf numFmtId="0" fontId="8" fillId="5" borderId="31" xfId="0" applyFont="1" applyFill="1" applyBorder="1" applyAlignment="1">
      <alignment horizontal="center" vertical="center"/>
    </xf>
    <xf numFmtId="166" fontId="12" fillId="5" borderId="31" xfId="0" applyNumberFormat="1" applyFont="1" applyFill="1" applyBorder="1" applyAlignment="1">
      <alignment horizontal="right" vertical="center"/>
    </xf>
    <xf numFmtId="0" fontId="12" fillId="5" borderId="37" xfId="0" applyFont="1" applyFill="1" applyBorder="1" applyAlignment="1">
      <alignment vertical="center"/>
    </xf>
    <xf numFmtId="0" fontId="12" fillId="5" borderId="37" xfId="0" applyFont="1" applyFill="1" applyBorder="1" applyAlignment="1">
      <alignment horizontal="center" vertical="center"/>
    </xf>
    <xf numFmtId="0" fontId="8" fillId="5" borderId="37" xfId="0" applyFont="1" applyFill="1" applyBorder="1" applyAlignment="1">
      <alignment horizontal="center" vertical="center"/>
    </xf>
    <xf numFmtId="166" fontId="12" fillId="5" borderId="37" xfId="0" applyNumberFormat="1" applyFont="1" applyFill="1" applyBorder="1" applyAlignment="1">
      <alignment horizontal="right" vertical="center"/>
    </xf>
    <xf numFmtId="0" fontId="12" fillId="5" borderId="31" xfId="0" applyFont="1" applyFill="1" applyBorder="1" applyAlignment="1">
      <alignment horizontal="left" vertical="center" wrapText="1"/>
    </xf>
    <xf numFmtId="0" fontId="10" fillId="4" borderId="11" xfId="0" applyFont="1" applyFill="1" applyBorder="1" applyAlignment="1">
      <alignment vertical="center"/>
    </xf>
    <xf numFmtId="0" fontId="12" fillId="4" borderId="11" xfId="0" applyFont="1" applyFill="1" applyBorder="1" applyAlignment="1">
      <alignment horizontal="center" vertical="center"/>
    </xf>
    <xf numFmtId="0" fontId="8" fillId="4" borderId="11" xfId="0" applyFont="1" applyFill="1" applyBorder="1" applyAlignment="1">
      <alignment horizontal="center" vertical="center"/>
    </xf>
    <xf numFmtId="4" fontId="12" fillId="4" borderId="11" xfId="0" applyNumberFormat="1" applyFont="1" applyFill="1" applyBorder="1" applyAlignment="1">
      <alignment horizontal="left" vertical="center"/>
    </xf>
    <xf numFmtId="0" fontId="12" fillId="4" borderId="11" xfId="0" applyFont="1" applyFill="1" applyBorder="1" applyAlignment="1">
      <alignment horizontal="center" vertical="center" wrapText="1"/>
    </xf>
    <xf numFmtId="0" fontId="0" fillId="4" borderId="0" xfId="0" applyFill="1"/>
    <xf numFmtId="0" fontId="10" fillId="4" borderId="11" xfId="0" applyFont="1" applyFill="1" applyBorder="1" applyAlignment="1">
      <alignment vertical="center" wrapText="1"/>
    </xf>
    <xf numFmtId="0" fontId="10" fillId="8" borderId="38" xfId="0" applyFont="1" applyFill="1" applyBorder="1" applyAlignment="1">
      <alignment vertical="center" wrapText="1"/>
    </xf>
    <xf numFmtId="0" fontId="19" fillId="8" borderId="38" xfId="0" applyFont="1" applyFill="1" applyBorder="1" applyAlignment="1">
      <alignment horizontal="center" vertical="center"/>
    </xf>
    <xf numFmtId="4" fontId="19" fillId="8" borderId="38" xfId="0" applyNumberFormat="1" applyFont="1" applyFill="1" applyBorder="1" applyAlignment="1">
      <alignment vertical="center"/>
    </xf>
    <xf numFmtId="0" fontId="0" fillId="8" borderId="38" xfId="0" applyFill="1" applyBorder="1"/>
    <xf numFmtId="166" fontId="0" fillId="8" borderId="14" xfId="0" applyNumberFormat="1" applyFill="1" applyBorder="1"/>
    <xf numFmtId="0" fontId="12" fillId="8" borderId="0" xfId="0" applyFont="1" applyFill="1" applyAlignment="1">
      <alignment vertical="center" wrapText="1"/>
    </xf>
    <xf numFmtId="0" fontId="19" fillId="8" borderId="0" xfId="0" applyFont="1" applyFill="1" applyAlignment="1">
      <alignment horizontal="center" vertical="center"/>
    </xf>
    <xf numFmtId="4" fontId="19" fillId="8" borderId="0" xfId="0" applyNumberFormat="1" applyFont="1" applyFill="1" applyAlignment="1">
      <alignment vertical="center"/>
    </xf>
    <xf numFmtId="0" fontId="0" fillId="8" borderId="0" xfId="0" applyFill="1"/>
    <xf numFmtId="0" fontId="10" fillId="8" borderId="15" xfId="0" applyFont="1" applyFill="1" applyBorder="1" applyAlignment="1">
      <alignment vertical="center" wrapText="1"/>
    </xf>
    <xf numFmtId="0" fontId="19" fillId="8" borderId="15" xfId="0" applyFont="1" applyFill="1" applyBorder="1" applyAlignment="1">
      <alignment horizontal="center" vertical="center"/>
    </xf>
    <xf numFmtId="4" fontId="19" fillId="8" borderId="15" xfId="0" applyNumberFormat="1" applyFont="1" applyFill="1" applyBorder="1" applyAlignment="1">
      <alignment vertical="center"/>
    </xf>
    <xf numFmtId="0" fontId="0" fillId="8" borderId="15" xfId="0" applyFill="1" applyBorder="1"/>
    <xf numFmtId="166" fontId="0" fillId="4" borderId="11" xfId="0" applyNumberFormat="1" applyFill="1" applyBorder="1" applyAlignment="1">
      <alignment horizontal="right"/>
    </xf>
    <xf numFmtId="166" fontId="0" fillId="5" borderId="0" xfId="0" applyNumberFormat="1" applyFill="1" applyAlignment="1">
      <alignment horizontal="right"/>
    </xf>
    <xf numFmtId="166" fontId="0" fillId="6" borderId="39" xfId="0" applyNumberFormat="1" applyFill="1" applyBorder="1"/>
    <xf numFmtId="166" fontId="0" fillId="4" borderId="4" xfId="0" applyNumberFormat="1" applyFill="1" applyBorder="1"/>
    <xf numFmtId="166" fontId="0" fillId="0" borderId="36" xfId="0" applyNumberFormat="1" applyBorder="1"/>
    <xf numFmtId="166" fontId="0" fillId="0" borderId="4" xfId="0" applyNumberFormat="1" applyBorder="1"/>
    <xf numFmtId="166" fontId="0" fillId="5" borderId="25" xfId="0" applyNumberFormat="1" applyFill="1" applyBorder="1"/>
    <xf numFmtId="166" fontId="12" fillId="4" borderId="11" xfId="0" applyNumberFormat="1" applyFont="1" applyFill="1" applyBorder="1" applyAlignment="1">
      <alignment horizontal="center" vertical="center"/>
    </xf>
    <xf numFmtId="0" fontId="10" fillId="4" borderId="11" xfId="0" applyFont="1" applyFill="1" applyBorder="1" applyAlignment="1">
      <alignment horizontal="left" vertical="center"/>
    </xf>
    <xf numFmtId="0" fontId="10" fillId="4" borderId="11" xfId="0" applyFont="1" applyFill="1" applyBorder="1" applyAlignment="1">
      <alignment horizontal="left" vertical="center" wrapText="1"/>
    </xf>
    <xf numFmtId="166" fontId="0" fillId="5" borderId="28" xfId="0" applyNumberFormat="1" applyFill="1" applyBorder="1"/>
    <xf numFmtId="166" fontId="0" fillId="0" borderId="40" xfId="0" applyNumberFormat="1" applyBorder="1"/>
    <xf numFmtId="166" fontId="0" fillId="5" borderId="36" xfId="0" applyNumberFormat="1" applyFill="1" applyBorder="1" applyAlignment="1">
      <alignment vertical="center"/>
    </xf>
    <xf numFmtId="166" fontId="0" fillId="7" borderId="41" xfId="0" applyNumberFormat="1" applyFill="1" applyBorder="1"/>
    <xf numFmtId="166" fontId="0" fillId="0" borderId="5" xfId="0" applyNumberFormat="1" applyBorder="1"/>
    <xf numFmtId="166" fontId="0" fillId="0" borderId="3" xfId="0" applyNumberFormat="1" applyBorder="1"/>
    <xf numFmtId="166" fontId="0" fillId="6" borderId="41" xfId="0" applyNumberFormat="1" applyFill="1" applyBorder="1"/>
    <xf numFmtId="0" fontId="0" fillId="0" borderId="2" xfId="0" applyBorder="1" applyAlignment="1">
      <alignment horizontal="center"/>
    </xf>
    <xf numFmtId="0" fontId="0" fillId="0" borderId="0" xfId="0" applyAlignment="1">
      <alignment horizontal="center"/>
    </xf>
    <xf numFmtId="0" fontId="0" fillId="0" borderId="4" xfId="0" applyBorder="1" applyAlignment="1">
      <alignment horizontal="center"/>
    </xf>
    <xf numFmtId="0" fontId="10" fillId="4" borderId="0" xfId="0" applyFont="1" applyFill="1" applyAlignment="1">
      <alignment horizontal="left" vertical="center" wrapText="1"/>
    </xf>
    <xf numFmtId="166" fontId="12" fillId="4" borderId="18" xfId="0" applyNumberFormat="1" applyFont="1" applyFill="1" applyBorder="1" applyAlignment="1">
      <alignment horizontal="center" vertical="center"/>
    </xf>
    <xf numFmtId="166" fontId="0" fillId="4" borderId="34" xfId="0" applyNumberFormat="1" applyFill="1" applyBorder="1" applyAlignment="1">
      <alignment horizontal="center" vertical="center"/>
    </xf>
    <xf numFmtId="166" fontId="12" fillId="4" borderId="16" xfId="0" applyNumberFormat="1" applyFont="1" applyFill="1" applyBorder="1" applyAlignment="1">
      <alignment horizontal="center" vertical="center"/>
    </xf>
    <xf numFmtId="166" fontId="0" fillId="4" borderId="35" xfId="0" applyNumberFormat="1" applyFill="1" applyBorder="1" applyAlignment="1">
      <alignment horizontal="center" vertical="center"/>
    </xf>
    <xf numFmtId="166" fontId="12" fillId="4" borderId="20" xfId="0" applyNumberFormat="1" applyFont="1" applyFill="1" applyBorder="1" applyAlignment="1">
      <alignment horizontal="center" vertical="center"/>
    </xf>
    <xf numFmtId="166" fontId="0" fillId="4" borderId="21" xfId="0" applyNumberFormat="1" applyFill="1" applyBorder="1" applyAlignment="1">
      <alignment horizontal="center" vertical="center"/>
    </xf>
    <xf numFmtId="0" fontId="0" fillId="5" borderId="24" xfId="0" applyFill="1" applyBorder="1" applyAlignment="1">
      <alignment horizontal="left"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xf>
    <xf numFmtId="0" fontId="20" fillId="0" borderId="11" xfId="0" applyFont="1" applyBorder="1" applyAlignment="1">
      <alignment horizontal="center" vertical="center"/>
    </xf>
    <xf numFmtId="0" fontId="20" fillId="0" borderId="5" xfId="0" applyFont="1" applyBorder="1" applyAlignment="1">
      <alignment horizontal="center" vertical="center"/>
    </xf>
    <xf numFmtId="0" fontId="22" fillId="0" borderId="17" xfId="0" applyFont="1" applyBorder="1" applyAlignment="1">
      <alignment horizontal="center" vertical="center" wrapText="1"/>
    </xf>
    <xf numFmtId="0" fontId="22" fillId="0" borderId="3" xfId="0" applyFont="1" applyBorder="1" applyAlignment="1">
      <alignment horizontal="center" vertical="center" wrapText="1"/>
    </xf>
    <xf numFmtId="0" fontId="14" fillId="0" borderId="0" xfId="0" applyFont="1" applyAlignment="1">
      <alignment horizontal="center" vertical="center" wrapText="1"/>
    </xf>
    <xf numFmtId="0" fontId="14" fillId="0" borderId="4"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0" xfId="0" applyFont="1" applyAlignment="1">
      <alignment horizontal="center" vertical="center" wrapText="1"/>
    </xf>
    <xf numFmtId="0" fontId="20" fillId="0" borderId="4" xfId="0" applyFont="1" applyBorder="1" applyAlignment="1">
      <alignment horizontal="center" vertical="center" wrapText="1"/>
    </xf>
    <xf numFmtId="2" fontId="12" fillId="0" borderId="25" xfId="0" applyNumberFormat="1" applyFont="1" applyFill="1" applyBorder="1" applyAlignment="1">
      <alignment horizontal="center" vertical="center"/>
    </xf>
    <xf numFmtId="166" fontId="12" fillId="0" borderId="25" xfId="0" applyNumberFormat="1" applyFont="1" applyFill="1" applyBorder="1" applyAlignment="1">
      <alignment horizontal="right" vertical="center"/>
    </xf>
    <xf numFmtId="0" fontId="0" fillId="0" borderId="25" xfId="0" applyFill="1" applyBorder="1"/>
    <xf numFmtId="166" fontId="0" fillId="0" borderId="36" xfId="0" applyNumberFormat="1" applyFill="1" applyBorder="1"/>
    <xf numFmtId="4" fontId="12" fillId="0" borderId="25" xfId="0" applyNumberFormat="1" applyFont="1" applyFill="1" applyBorder="1" applyAlignment="1">
      <alignment horizontal="center" vertical="center"/>
    </xf>
    <xf numFmtId="4" fontId="12" fillId="0" borderId="25" xfId="0" applyNumberFormat="1" applyFont="1" applyFill="1" applyBorder="1" applyAlignment="1">
      <alignment vertical="center"/>
    </xf>
    <xf numFmtId="44" fontId="12" fillId="0" borderId="25" xfId="0" applyNumberFormat="1" applyFont="1" applyFill="1" applyBorder="1" applyAlignment="1">
      <alignment vertical="center"/>
    </xf>
  </cellXfs>
  <cellStyles count="8">
    <cellStyle name="Euro" xfId="1" xr:uid="{A523ACC7-2629-42D3-9A53-306F04E09330}"/>
    <cellStyle name="Milliers" xfId="2" builtinId="3"/>
    <cellStyle name="Monétaire" xfId="3" builtinId="4"/>
    <cellStyle name="Normal" xfId="0" builtinId="0"/>
    <cellStyle name="Normal 3" xfId="4" xr:uid="{FD88618C-6548-45CE-BC29-A04240CA8AB1}"/>
    <cellStyle name="Normal 4" xfId="5" xr:uid="{07595ECE-5B7C-4BC7-BF35-8C576E4C26B9}"/>
    <cellStyle name="SETES Titre 0" xfId="6" xr:uid="{6615C966-8105-4F54-96C7-1963896716A4}"/>
    <cellStyle name="SETES Titre 1" xfId="7" xr:uid="{F64D6926-73CA-415A-B3F8-C1C027BC74B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absolute">
    <xdr:from>
      <xdr:col>0</xdr:col>
      <xdr:colOff>2761740</xdr:colOff>
      <xdr:row>41</xdr:row>
      <xdr:rowOff>17160</xdr:rowOff>
    </xdr:from>
    <xdr:to>
      <xdr:col>0</xdr:col>
      <xdr:colOff>7021387</xdr:colOff>
      <xdr:row>48</xdr:row>
      <xdr:rowOff>34800</xdr:rowOff>
    </xdr:to>
    <xdr:sp macro="" textlink="">
      <xdr:nvSpPr>
        <xdr:cNvPr id="8" name="Forme3">
          <a:extLst>
            <a:ext uri="{FF2B5EF4-FFF2-40B4-BE49-F238E27FC236}">
              <a16:creationId xmlns:a16="http://schemas.microsoft.com/office/drawing/2014/main" id="{58411F10-6995-9C96-B70F-2623F1E41F38}"/>
            </a:ext>
          </a:extLst>
        </xdr:cNvPr>
        <xdr:cNvSpPr/>
      </xdr:nvSpPr>
      <xdr:spPr>
        <a:xfrm>
          <a:off x="2533140" y="5953140"/>
          <a:ext cx="3888000" cy="1031100"/>
        </a:xfrm>
        <a:prstGeom prst="rect">
          <a:avLst/>
        </a:prstGeom>
        <a:noFill/>
        <a:ln w="0">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000" b="0" i="0">
              <a:solidFill>
                <a:srgbClr val="000000"/>
              </a:solidFill>
              <a:latin typeface="Century Gothic"/>
            </a:rPr>
            <a:t>CNED &amp; RESEAU CANOPE</a:t>
          </a:r>
        </a:p>
        <a:p>
          <a:pPr algn="ctr"/>
          <a:r>
            <a:rPr lang="fr-FR" sz="1000" b="0" i="0">
              <a:solidFill>
                <a:srgbClr val="000000"/>
              </a:solidFill>
              <a:latin typeface="Century Gothic"/>
            </a:rPr>
            <a:t>3 Allée Antonio Machado</a:t>
          </a:r>
        </a:p>
        <a:p>
          <a:pPr algn="ctr"/>
          <a:r>
            <a:rPr lang="fr-FR" sz="1000" b="0" i="0">
              <a:solidFill>
                <a:srgbClr val="000000"/>
              </a:solidFill>
              <a:latin typeface="Century Gothic"/>
            </a:rPr>
            <a:t>31051 - TOULOUSE</a:t>
          </a:r>
        </a:p>
        <a:p>
          <a:pPr algn="ctr"/>
          <a:endParaRPr sz="1000">
            <a:solidFill>
              <a:srgbClr val="000000"/>
            </a:solidFill>
            <a:latin typeface="Century Gothic"/>
          </a:endParaRPr>
        </a:p>
        <a:p>
          <a:pPr algn="ctr"/>
          <a:endParaRPr sz="1000">
            <a:solidFill>
              <a:srgbClr val="000000"/>
            </a:solidFill>
            <a:latin typeface="Century Gothic"/>
          </a:endParaRPr>
        </a:p>
        <a:p>
          <a:pPr algn="ctr"/>
          <a:endParaRPr sz="1000">
            <a:solidFill>
              <a:srgbClr val="000000"/>
            </a:solidFill>
            <a:latin typeface="Century Gothic"/>
          </a:endParaRPr>
        </a:p>
      </xdr:txBody>
    </xdr:sp>
    <xdr:clientData/>
  </xdr:twoCellAnchor>
  <xdr:twoCellAnchor editAs="absolute">
    <xdr:from>
      <xdr:col>0</xdr:col>
      <xdr:colOff>2735265</xdr:colOff>
      <xdr:row>25</xdr:row>
      <xdr:rowOff>150405</xdr:rowOff>
    </xdr:from>
    <xdr:to>
      <xdr:col>0</xdr:col>
      <xdr:colOff>7021187</xdr:colOff>
      <xdr:row>29</xdr:row>
      <xdr:rowOff>81326</xdr:rowOff>
    </xdr:to>
    <xdr:sp macro="" textlink="">
      <xdr:nvSpPr>
        <xdr:cNvPr id="9" name="Forme4">
          <a:extLst>
            <a:ext uri="{FF2B5EF4-FFF2-40B4-BE49-F238E27FC236}">
              <a16:creationId xmlns:a16="http://schemas.microsoft.com/office/drawing/2014/main" id="{75A11E1E-3BA5-AF1D-C791-FD365CA2AE4E}"/>
            </a:ext>
          </a:extLst>
        </xdr:cNvPr>
        <xdr:cNvSpPr/>
      </xdr:nvSpPr>
      <xdr:spPr>
        <a:xfrm>
          <a:off x="2497140" y="3760380"/>
          <a:ext cx="3924000" cy="519360"/>
        </a:xfrm>
        <a:prstGeom prst="rect">
          <a:avLst/>
        </a:prstGeom>
        <a:noFill/>
        <a:ln w="0">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000" b="0" i="0">
              <a:solidFill>
                <a:srgbClr val="000000"/>
              </a:solidFill>
              <a:latin typeface="Century Gothic"/>
            </a:rPr>
            <a:t>REAMENAGEMENT DES ESPACES DE TRAVAIL CNED &amp; CANOPE</a:t>
          </a:r>
        </a:p>
        <a:p>
          <a:pPr algn="ctr"/>
          <a:r>
            <a:rPr lang="fr-FR" sz="1000" b="0" i="0">
              <a:solidFill>
                <a:srgbClr val="000000"/>
              </a:solidFill>
              <a:latin typeface="Century Gothic"/>
            </a:rPr>
            <a:t>3 allée Antonio Machado</a:t>
          </a:r>
        </a:p>
        <a:p>
          <a:pPr algn="ctr"/>
          <a:r>
            <a:rPr lang="fr-FR" sz="1000" b="0" i="0">
              <a:solidFill>
                <a:srgbClr val="000000"/>
              </a:solidFill>
              <a:latin typeface="Century Gothic"/>
            </a:rPr>
            <a:t>31051  -  TOULOUSE</a:t>
          </a:r>
        </a:p>
      </xdr:txBody>
    </xdr:sp>
    <xdr:clientData/>
  </xdr:twoCellAnchor>
  <xdr:twoCellAnchor editAs="absolute">
    <xdr:from>
      <xdr:col>0</xdr:col>
      <xdr:colOff>2735265</xdr:colOff>
      <xdr:row>48</xdr:row>
      <xdr:rowOff>150105</xdr:rowOff>
    </xdr:from>
    <xdr:to>
      <xdr:col>0</xdr:col>
      <xdr:colOff>7021187</xdr:colOff>
      <xdr:row>54</xdr:row>
      <xdr:rowOff>51567</xdr:rowOff>
    </xdr:to>
    <xdr:sp macro="" textlink="">
      <xdr:nvSpPr>
        <xdr:cNvPr id="10" name="Forme7">
          <a:extLst>
            <a:ext uri="{FF2B5EF4-FFF2-40B4-BE49-F238E27FC236}">
              <a16:creationId xmlns:a16="http://schemas.microsoft.com/office/drawing/2014/main" id="{47E17577-D67E-88DF-D7F4-8621669F6213}"/>
            </a:ext>
          </a:extLst>
        </xdr:cNvPr>
        <xdr:cNvSpPr/>
      </xdr:nvSpPr>
      <xdr:spPr>
        <a:xfrm>
          <a:off x="2497140" y="7090020"/>
          <a:ext cx="3924000" cy="779520"/>
        </a:xfrm>
        <a:prstGeom prst="rect">
          <a:avLst/>
        </a:prstGeom>
        <a:noFill/>
        <a:ln w="0">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000" b="0" i="0">
              <a:solidFill>
                <a:srgbClr val="000000"/>
              </a:solidFill>
              <a:latin typeface="Century Gothic"/>
            </a:rPr>
            <a:t>CDPGF</a:t>
          </a:r>
        </a:p>
        <a:p>
          <a:pPr algn="ctr"/>
          <a:r>
            <a:rPr lang="fr-FR" sz="1000" b="0" i="0">
              <a:solidFill>
                <a:srgbClr val="000000"/>
              </a:solidFill>
              <a:latin typeface="Century Gothic"/>
            </a:rPr>
            <a:t>DCE</a:t>
          </a:r>
        </a:p>
        <a:p>
          <a:pPr algn="ctr"/>
          <a:r>
            <a:rPr lang="fr-FR" sz="1000" b="0" i="0">
              <a:solidFill>
                <a:srgbClr val="000000"/>
              </a:solidFill>
              <a:latin typeface="Century Gothic"/>
            </a:rPr>
            <a:t>02/10/2025</a:t>
          </a:r>
        </a:p>
      </xdr:txBody>
    </xdr:sp>
    <xdr:clientData/>
  </xdr:twoCellAnchor>
  <xdr:twoCellAnchor editAs="absolute">
    <xdr:from>
      <xdr:col>0</xdr:col>
      <xdr:colOff>0</xdr:colOff>
      <xdr:row>0</xdr:row>
      <xdr:rowOff>0</xdr:rowOff>
    </xdr:from>
    <xdr:to>
      <xdr:col>0</xdr:col>
      <xdr:colOff>2600325</xdr:colOff>
      <xdr:row>11</xdr:row>
      <xdr:rowOff>28575</xdr:rowOff>
    </xdr:to>
    <xdr:pic>
      <xdr:nvPicPr>
        <xdr:cNvPr id="4130" name="Forme1">
          <a:extLst>
            <a:ext uri="{FF2B5EF4-FFF2-40B4-BE49-F238E27FC236}">
              <a16:creationId xmlns:a16="http://schemas.microsoft.com/office/drawing/2014/main" id="{73D11C85-2540-7044-14A2-E85E644945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600325" cy="1704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0</xdr:col>
      <xdr:colOff>0</xdr:colOff>
      <xdr:row>9</xdr:row>
      <xdr:rowOff>36840</xdr:rowOff>
    </xdr:from>
    <xdr:to>
      <xdr:col>0</xdr:col>
      <xdr:colOff>2630409</xdr:colOff>
      <xdr:row>60</xdr:row>
      <xdr:rowOff>77568</xdr:rowOff>
    </xdr:to>
    <xdr:sp macro="" textlink="">
      <xdr:nvSpPr>
        <xdr:cNvPr id="12" name="Forme2">
          <a:extLst>
            <a:ext uri="{FF2B5EF4-FFF2-40B4-BE49-F238E27FC236}">
              <a16:creationId xmlns:a16="http://schemas.microsoft.com/office/drawing/2014/main" id="{CA9C53EF-221A-3768-9D92-F527B7473986}"/>
            </a:ext>
          </a:extLst>
        </xdr:cNvPr>
        <xdr:cNvSpPr/>
      </xdr:nvSpPr>
      <xdr:spPr>
        <a:xfrm>
          <a:off x="0" y="1339860"/>
          <a:ext cx="2412000" cy="7414980"/>
        </a:xfrm>
        <a:prstGeom prst="rect">
          <a:avLst/>
        </a:prstGeom>
        <a:noFill/>
        <a:ln w="0">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162000" tIns="0" rIns="0" bIns="0" rtlCol="0" anchor="t"/>
        <a:lstStyle/>
        <a:p>
          <a:pPr algn="l"/>
          <a:r>
            <a:rPr lang="fr-FR" sz="900" b="1" i="0">
              <a:solidFill>
                <a:srgbClr val="000000"/>
              </a:solidFill>
              <a:latin typeface="Century Gothic"/>
            </a:rPr>
            <a:t>MAITRISE D'OUVRAGE</a:t>
          </a:r>
        </a:p>
        <a:p>
          <a:pPr algn="l"/>
          <a:r>
            <a:rPr lang="fr-FR" sz="900" b="0" i="0">
              <a:solidFill>
                <a:srgbClr val="000000"/>
              </a:solidFill>
              <a:latin typeface="Century Gothic"/>
            </a:rPr>
            <a:t>CNED &amp; RESEAU CANOPE</a:t>
          </a:r>
        </a:p>
        <a:p>
          <a:pPr algn="l"/>
          <a:r>
            <a:rPr lang="fr-FR" sz="900" b="0" i="0">
              <a:solidFill>
                <a:srgbClr val="000000"/>
              </a:solidFill>
              <a:latin typeface="Century Gothic"/>
            </a:rPr>
            <a:t>3 Allée Antonio Machado</a:t>
          </a:r>
        </a:p>
        <a:p>
          <a:pPr algn="l"/>
          <a:r>
            <a:rPr lang="fr-FR" sz="900" b="0" i="0">
              <a:solidFill>
                <a:srgbClr val="000000"/>
              </a:solidFill>
              <a:latin typeface="Century Gothic"/>
            </a:rPr>
            <a:t>31051 - TOULOUSE</a:t>
          </a:r>
        </a:p>
        <a:p>
          <a:pPr algn="l"/>
          <a:endParaRPr sz="900">
            <a:solidFill>
              <a:srgbClr val="000000"/>
            </a:solidFill>
            <a:latin typeface="Century Gothic"/>
          </a:endParaRPr>
        </a:p>
        <a:p>
          <a:pPr algn="l"/>
          <a:endParaRPr sz="900">
            <a:solidFill>
              <a:srgbClr val="000000"/>
            </a:solidFill>
            <a:latin typeface="Century Gothic"/>
          </a:endParaRPr>
        </a:p>
        <a:p>
          <a:pPr algn="l"/>
          <a:endParaRPr sz="900">
            <a:solidFill>
              <a:srgbClr val="000000"/>
            </a:solidFill>
            <a:latin typeface="Century Gothic"/>
          </a:endParaRPr>
        </a:p>
        <a:p>
          <a:pPr algn="l"/>
          <a:r>
            <a:rPr lang="fr-FR" sz="900" b="1" i="0">
              <a:solidFill>
                <a:srgbClr val="000000"/>
              </a:solidFill>
              <a:latin typeface="Century Gothic"/>
            </a:rPr>
            <a:t>MAITRISE D'OEUVRE</a:t>
          </a:r>
        </a:p>
        <a:p>
          <a:pPr algn="l"/>
          <a:r>
            <a:rPr lang="fr-FR" sz="900" b="0" i="0">
              <a:solidFill>
                <a:srgbClr val="000000"/>
              </a:solidFill>
              <a:latin typeface="Century Gothic"/>
            </a:rPr>
            <a:t>ENZO&amp;ROSSO</a:t>
          </a:r>
        </a:p>
        <a:p>
          <a:pPr algn="l"/>
          <a:r>
            <a:rPr lang="fr-FR" sz="900" b="0" i="0">
              <a:solidFill>
                <a:srgbClr val="000000"/>
              </a:solidFill>
              <a:latin typeface="Century Gothic"/>
            </a:rPr>
            <a:t>113 Boulevard de Lamasquère</a:t>
          </a:r>
        </a:p>
        <a:p>
          <a:pPr algn="l"/>
          <a:r>
            <a:rPr lang="fr-FR" sz="900" b="0" i="0">
              <a:solidFill>
                <a:srgbClr val="000000"/>
              </a:solidFill>
              <a:latin typeface="Century Gothic"/>
            </a:rPr>
            <a:t>31600 - MURET</a:t>
          </a:r>
        </a:p>
        <a:p>
          <a:pPr algn="l"/>
          <a:r>
            <a:rPr lang="fr-FR" sz="900" b="0" i="0">
              <a:solidFill>
                <a:srgbClr val="000000"/>
              </a:solidFill>
              <a:latin typeface="Century Gothic"/>
            </a:rPr>
            <a:t>Tel : 06 81 20 16 27</a:t>
          </a:r>
        </a:p>
        <a:p>
          <a:pPr algn="l"/>
          <a:r>
            <a:rPr lang="fr-FR" sz="900" b="0" i="0">
              <a:solidFill>
                <a:srgbClr val="000000"/>
              </a:solidFill>
              <a:latin typeface="Century Gothic"/>
            </a:rPr>
            <a:t>Email : nathalie.estival@enzo-rosso.fr</a:t>
          </a:r>
        </a:p>
        <a:p>
          <a:pPr algn="l"/>
          <a:endParaRPr sz="900">
            <a:solidFill>
              <a:srgbClr val="000000"/>
            </a:solidFill>
            <a:latin typeface="Century Gothic"/>
          </a:endParaRPr>
        </a:p>
        <a:p>
          <a:pPr algn="l"/>
          <a:r>
            <a:rPr lang="fr-FR" sz="900" b="1" i="0">
              <a:solidFill>
                <a:srgbClr val="000000"/>
              </a:solidFill>
              <a:latin typeface="Century Gothic"/>
            </a:rPr>
            <a:t>BUREAU D'ETUDES STRUCTURE</a:t>
          </a:r>
        </a:p>
        <a:p>
          <a:pPr algn="l"/>
          <a:r>
            <a:rPr lang="fr-FR" sz="900" b="0" i="0">
              <a:solidFill>
                <a:srgbClr val="000000"/>
              </a:solidFill>
              <a:latin typeface="Century Gothic"/>
            </a:rPr>
            <a:t>SETES</a:t>
          </a:r>
        </a:p>
        <a:p>
          <a:pPr algn="l"/>
          <a:r>
            <a:rPr lang="fr-FR" sz="900" b="0" i="0">
              <a:solidFill>
                <a:srgbClr val="000000"/>
              </a:solidFill>
              <a:latin typeface="Century Gothic"/>
            </a:rPr>
            <a:t>14 avenue des Tilleuls</a:t>
          </a:r>
        </a:p>
        <a:p>
          <a:pPr algn="l"/>
          <a:r>
            <a:rPr lang="fr-FR" sz="900" b="0" i="0">
              <a:solidFill>
                <a:srgbClr val="000000"/>
              </a:solidFill>
              <a:latin typeface="Century Gothic"/>
            </a:rPr>
            <a:t>65000 - TARBES</a:t>
          </a:r>
        </a:p>
        <a:p>
          <a:pPr algn="l"/>
          <a:r>
            <a:rPr lang="fr-FR" sz="900" b="0" i="0">
              <a:solidFill>
                <a:srgbClr val="000000"/>
              </a:solidFill>
              <a:latin typeface="Century Gothic"/>
            </a:rPr>
            <a:t>Tel : 06 75 21 21 94</a:t>
          </a:r>
        </a:p>
        <a:p>
          <a:pPr algn="l"/>
          <a:r>
            <a:rPr lang="fr-FR" sz="900" b="0" i="0">
              <a:solidFill>
                <a:srgbClr val="000000"/>
              </a:solidFill>
              <a:latin typeface="Century Gothic"/>
            </a:rPr>
            <a:t>Email : lk.setes@setes.fr</a:t>
          </a:r>
        </a:p>
        <a:p>
          <a:pPr algn="l"/>
          <a:endParaRPr sz="900">
            <a:solidFill>
              <a:srgbClr val="000000"/>
            </a:solidFill>
            <a:latin typeface="Century Gothic"/>
          </a:endParaRPr>
        </a:p>
        <a:p>
          <a:pPr algn="l"/>
          <a:r>
            <a:rPr lang="fr-FR" sz="900" b="1" i="0">
              <a:solidFill>
                <a:srgbClr val="000000"/>
              </a:solidFill>
              <a:latin typeface="Century Gothic"/>
            </a:rPr>
            <a:t>BUREAU D'ETUDES CFA CFO</a:t>
          </a:r>
        </a:p>
        <a:p>
          <a:pPr algn="l"/>
          <a:r>
            <a:rPr lang="fr-FR" sz="900" b="0" i="0">
              <a:solidFill>
                <a:srgbClr val="000000"/>
              </a:solidFill>
              <a:latin typeface="Century Gothic"/>
            </a:rPr>
            <a:t>SETES</a:t>
          </a:r>
        </a:p>
        <a:p>
          <a:pPr algn="l"/>
          <a:r>
            <a:rPr lang="fr-FR" sz="900" b="0" i="0">
              <a:solidFill>
                <a:srgbClr val="000000"/>
              </a:solidFill>
              <a:latin typeface="Century Gothic"/>
            </a:rPr>
            <a:t>14 avenue des Tilleuls</a:t>
          </a:r>
        </a:p>
        <a:p>
          <a:pPr algn="l"/>
          <a:r>
            <a:rPr lang="fr-FR" sz="900" b="0" i="0">
              <a:solidFill>
                <a:srgbClr val="000000"/>
              </a:solidFill>
              <a:latin typeface="Century Gothic"/>
            </a:rPr>
            <a:t>65000 - TARBES</a:t>
          </a:r>
        </a:p>
        <a:p>
          <a:pPr algn="l"/>
          <a:r>
            <a:rPr lang="fr-FR" sz="900" b="0" i="0">
              <a:solidFill>
                <a:srgbClr val="000000"/>
              </a:solidFill>
              <a:latin typeface="Century Gothic"/>
            </a:rPr>
            <a:t>Tel : 06 70 53 96 60</a:t>
          </a:r>
        </a:p>
        <a:p>
          <a:pPr algn="l"/>
          <a:r>
            <a:rPr lang="fr-FR" sz="900" b="0" i="0">
              <a:solidFill>
                <a:srgbClr val="000000"/>
              </a:solidFill>
              <a:latin typeface="Century Gothic"/>
            </a:rPr>
            <a:t>Email : jf.setes@setes.fr</a:t>
          </a:r>
        </a:p>
        <a:p>
          <a:pPr algn="l"/>
          <a:endParaRPr sz="900">
            <a:solidFill>
              <a:srgbClr val="000000"/>
            </a:solidFill>
            <a:latin typeface="Century Gothic"/>
          </a:endParaRPr>
        </a:p>
        <a:p>
          <a:pPr algn="l"/>
          <a:r>
            <a:rPr lang="fr-FR" sz="900" b="1" i="0">
              <a:solidFill>
                <a:srgbClr val="000000"/>
              </a:solidFill>
              <a:latin typeface="Century Gothic"/>
            </a:rPr>
            <a:t>BUREAU D'ETUDES CVC PLOMBERIE</a:t>
          </a:r>
        </a:p>
        <a:p>
          <a:pPr algn="l"/>
          <a:r>
            <a:rPr lang="fr-FR" sz="900" b="0" i="0">
              <a:solidFill>
                <a:srgbClr val="000000"/>
              </a:solidFill>
              <a:latin typeface="Century Gothic"/>
            </a:rPr>
            <a:t>SETES</a:t>
          </a:r>
        </a:p>
        <a:p>
          <a:pPr algn="l"/>
          <a:r>
            <a:rPr lang="fr-FR" sz="900" b="0" i="0">
              <a:solidFill>
                <a:srgbClr val="000000"/>
              </a:solidFill>
              <a:latin typeface="Century Gothic"/>
            </a:rPr>
            <a:t>14 avenue des Tilleuls</a:t>
          </a:r>
        </a:p>
        <a:p>
          <a:pPr algn="l"/>
          <a:r>
            <a:rPr lang="fr-FR" sz="900" b="0" i="0">
              <a:solidFill>
                <a:srgbClr val="000000"/>
              </a:solidFill>
              <a:latin typeface="Century Gothic"/>
            </a:rPr>
            <a:t>65000 - TARBES</a:t>
          </a:r>
        </a:p>
        <a:p>
          <a:pPr algn="l"/>
          <a:r>
            <a:rPr lang="fr-FR" sz="900" b="0" i="0">
              <a:solidFill>
                <a:srgbClr val="000000"/>
              </a:solidFill>
              <a:latin typeface="Century Gothic"/>
            </a:rPr>
            <a:t>Tel : 06 43 18 44 29</a:t>
          </a:r>
        </a:p>
        <a:p>
          <a:pPr algn="l"/>
          <a:r>
            <a:rPr lang="fr-FR" sz="900" b="0" i="0">
              <a:solidFill>
                <a:srgbClr val="000000"/>
              </a:solidFill>
              <a:latin typeface="Century Gothic"/>
            </a:rPr>
            <a:t>Email : cd.setes@setes.fr</a:t>
          </a:r>
        </a:p>
        <a:p>
          <a:pPr algn="l"/>
          <a:endParaRPr sz="900">
            <a:solidFill>
              <a:srgbClr val="000000"/>
            </a:solidFill>
            <a:latin typeface="Century Gothic"/>
          </a:endParaRPr>
        </a:p>
        <a:p>
          <a:pPr algn="l"/>
          <a:r>
            <a:rPr lang="fr-FR" sz="900" b="1" i="0">
              <a:solidFill>
                <a:srgbClr val="000000"/>
              </a:solidFill>
              <a:latin typeface="Century Gothic"/>
            </a:rPr>
            <a:t>BUREAU D'ETUDES ACOUSTIQUES</a:t>
          </a:r>
        </a:p>
        <a:p>
          <a:pPr algn="l"/>
          <a:r>
            <a:rPr lang="fr-FR" sz="900" b="0" i="0">
              <a:solidFill>
                <a:srgbClr val="000000"/>
              </a:solidFill>
              <a:latin typeface="Century Gothic"/>
            </a:rPr>
            <a:t>GAMBA ACOUSTIQUE</a:t>
          </a:r>
        </a:p>
        <a:p>
          <a:pPr algn="l"/>
          <a:r>
            <a:rPr lang="fr-FR" sz="900" b="0" i="0">
              <a:solidFill>
                <a:srgbClr val="000000"/>
              </a:solidFill>
              <a:latin typeface="Century Gothic"/>
            </a:rPr>
            <a:t>160 rue du Colombier</a:t>
          </a:r>
        </a:p>
        <a:p>
          <a:pPr algn="l"/>
          <a:r>
            <a:rPr lang="fr-FR" sz="900" b="0" i="0">
              <a:solidFill>
                <a:srgbClr val="000000"/>
              </a:solidFill>
              <a:latin typeface="Century Gothic"/>
            </a:rPr>
            <a:t>31670 - LABEGE</a:t>
          </a:r>
        </a:p>
        <a:p>
          <a:pPr algn="l"/>
          <a:r>
            <a:rPr lang="fr-FR" sz="900" b="0" i="0">
              <a:solidFill>
                <a:srgbClr val="000000"/>
              </a:solidFill>
              <a:latin typeface="Century Gothic"/>
            </a:rPr>
            <a:t>Tel : 06 28 41 04 67</a:t>
          </a:r>
        </a:p>
        <a:p>
          <a:pPr algn="l"/>
          <a:r>
            <a:rPr lang="fr-FR" sz="900" b="0" i="0">
              <a:solidFill>
                <a:srgbClr val="000000"/>
              </a:solidFill>
              <a:latin typeface="Century Gothic"/>
            </a:rPr>
            <a:t>Email : aymeric.naze@gamba.fr</a:t>
          </a:r>
        </a:p>
        <a:p>
          <a:pPr algn="l"/>
          <a:endParaRPr sz="900">
            <a:solidFill>
              <a:srgbClr val="000000"/>
            </a:solidFill>
            <a:latin typeface="Century Gothic"/>
          </a:endParaRPr>
        </a:p>
        <a:p>
          <a:pPr algn="l"/>
          <a:r>
            <a:rPr lang="fr-FR" sz="900" b="1" i="0">
              <a:solidFill>
                <a:srgbClr val="000000"/>
              </a:solidFill>
              <a:latin typeface="Century Gothic"/>
            </a:rPr>
            <a:t>BUREAU DE CONTROLE</a:t>
          </a:r>
        </a:p>
        <a:p>
          <a:pPr algn="l"/>
          <a:r>
            <a:rPr lang="fr-FR" sz="900" b="0" i="0">
              <a:solidFill>
                <a:srgbClr val="000000"/>
              </a:solidFill>
              <a:latin typeface="Century Gothic"/>
            </a:rPr>
            <a:t>BTP CONSULTANTS</a:t>
          </a:r>
        </a:p>
        <a:p>
          <a:pPr algn="l"/>
          <a:r>
            <a:rPr lang="fr-FR" sz="900" b="0" i="0">
              <a:solidFill>
                <a:srgbClr val="000000"/>
              </a:solidFill>
              <a:latin typeface="Century Gothic"/>
            </a:rPr>
            <a:t>83 chemin Ribaute</a:t>
          </a:r>
        </a:p>
        <a:p>
          <a:pPr algn="l"/>
          <a:r>
            <a:rPr lang="fr-FR" sz="900" b="0" i="0">
              <a:solidFill>
                <a:srgbClr val="000000"/>
              </a:solidFill>
              <a:latin typeface="Century Gothic"/>
            </a:rPr>
            <a:t>31400 - TOULOUSE</a:t>
          </a:r>
        </a:p>
        <a:p>
          <a:pPr algn="l"/>
          <a:r>
            <a:rPr lang="fr-FR" sz="900" b="0" i="0">
              <a:solidFill>
                <a:srgbClr val="000000"/>
              </a:solidFill>
              <a:latin typeface="Century Gothic"/>
            </a:rPr>
            <a:t>Tel : 06 25 74 22 60</a:t>
          </a:r>
        </a:p>
        <a:p>
          <a:pPr algn="l"/>
          <a:r>
            <a:rPr lang="fr-FR" sz="900" b="0" i="0">
              <a:solidFill>
                <a:srgbClr val="000000"/>
              </a:solidFill>
              <a:latin typeface="Century Gothic"/>
            </a:rPr>
            <a:t>Email : noemie.peronne@btp-consultants.fr</a:t>
          </a:r>
        </a:p>
        <a:p>
          <a:pPr algn="l"/>
          <a:endParaRPr sz="900">
            <a:solidFill>
              <a:srgbClr val="000000"/>
            </a:solidFill>
            <a:latin typeface="Century Gothic"/>
          </a:endParaRPr>
        </a:p>
        <a:p>
          <a:pPr algn="l"/>
          <a:r>
            <a:rPr lang="fr-FR" sz="900" b="1" i="0">
              <a:solidFill>
                <a:srgbClr val="000000"/>
              </a:solidFill>
              <a:latin typeface="Century Gothic"/>
            </a:rPr>
            <a:t>SPS</a:t>
          </a:r>
        </a:p>
        <a:p>
          <a:pPr algn="l"/>
          <a:r>
            <a:rPr lang="fr-FR" sz="900" b="0" i="0">
              <a:solidFill>
                <a:srgbClr val="000000"/>
              </a:solidFill>
              <a:latin typeface="Century Gothic"/>
            </a:rPr>
            <a:t>BTP CONSULTANTS</a:t>
          </a:r>
        </a:p>
        <a:p>
          <a:pPr algn="l"/>
          <a:r>
            <a:rPr lang="fr-FR" sz="900" b="0" i="0">
              <a:solidFill>
                <a:srgbClr val="000000"/>
              </a:solidFill>
              <a:latin typeface="Century Gothic"/>
            </a:rPr>
            <a:t>83 chemin Ribaute</a:t>
          </a:r>
        </a:p>
        <a:p>
          <a:pPr algn="l"/>
          <a:r>
            <a:rPr lang="fr-FR" sz="900" b="0" i="0">
              <a:solidFill>
                <a:srgbClr val="000000"/>
              </a:solidFill>
              <a:latin typeface="Century Gothic"/>
            </a:rPr>
            <a:t>31400 - TOULOUSE</a:t>
          </a:r>
        </a:p>
        <a:p>
          <a:pPr algn="l"/>
          <a:r>
            <a:rPr lang="fr-FR" sz="900" b="0" i="0">
              <a:solidFill>
                <a:srgbClr val="000000"/>
              </a:solidFill>
              <a:latin typeface="Century Gothic"/>
            </a:rPr>
            <a:t>Tel : 06 08 76 14 35</a:t>
          </a:r>
        </a:p>
        <a:p>
          <a:pPr algn="l"/>
          <a:r>
            <a:rPr lang="fr-FR" sz="900" b="0" i="0">
              <a:solidFill>
                <a:srgbClr val="000000"/>
              </a:solidFill>
              <a:latin typeface="Century Gothic"/>
            </a:rPr>
            <a:t>Email : rolando.postiga@btp-consultants.fr</a:t>
          </a:r>
        </a:p>
      </xdr:txBody>
    </xdr:sp>
    <xdr:clientData/>
  </xdr:twoCellAnchor>
  <xdr:twoCellAnchor editAs="absolute">
    <xdr:from>
      <xdr:col>0</xdr:col>
      <xdr:colOff>2748600</xdr:colOff>
      <xdr:row>55</xdr:row>
      <xdr:rowOff>28620</xdr:rowOff>
    </xdr:from>
    <xdr:to>
      <xdr:col>0</xdr:col>
      <xdr:colOff>7044047</xdr:colOff>
      <xdr:row>60</xdr:row>
      <xdr:rowOff>84240</xdr:rowOff>
    </xdr:to>
    <xdr:sp macro="" textlink="">
      <xdr:nvSpPr>
        <xdr:cNvPr id="13" name="Forme8">
          <a:extLst>
            <a:ext uri="{FF2B5EF4-FFF2-40B4-BE49-F238E27FC236}">
              <a16:creationId xmlns:a16="http://schemas.microsoft.com/office/drawing/2014/main" id="{611067B6-3529-5268-94A6-4C3D830C5858}"/>
            </a:ext>
          </a:extLst>
        </xdr:cNvPr>
        <xdr:cNvSpPr/>
      </xdr:nvSpPr>
      <xdr:spPr>
        <a:xfrm>
          <a:off x="2520000" y="7991520"/>
          <a:ext cx="3924000" cy="779520"/>
        </a:xfrm>
        <a:prstGeom prst="rect">
          <a:avLst/>
        </a:prstGeom>
        <a:noFill/>
        <a:ln w="0">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000" b="1" i="0">
              <a:solidFill>
                <a:srgbClr val="000000"/>
              </a:solidFill>
              <a:latin typeface="Century Gothic"/>
            </a:rPr>
            <a:t>Lot N°02 - GROS-ŒUVRE </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0</xdr:row>
      <xdr:rowOff>57150</xdr:rowOff>
    </xdr:from>
    <xdr:to>
      <xdr:col>0</xdr:col>
      <xdr:colOff>361950</xdr:colOff>
      <xdr:row>2</xdr:row>
      <xdr:rowOff>85725</xdr:rowOff>
    </xdr:to>
    <xdr:pic>
      <xdr:nvPicPr>
        <xdr:cNvPr id="1647" name="Image 1">
          <a:extLst>
            <a:ext uri="{FF2B5EF4-FFF2-40B4-BE49-F238E27FC236}">
              <a16:creationId xmlns:a16="http://schemas.microsoft.com/office/drawing/2014/main" id="{73861A59-D2C1-2EB0-8F59-FB1C1FB900B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57150"/>
          <a:ext cx="285750" cy="295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891697-F581-4FEC-BD30-67CF035FE329}">
  <dimension ref="A1"/>
  <sheetViews>
    <sheetView topLeftCell="A7" workbookViewId="0">
      <selection activeCell="G52" sqref="G52"/>
    </sheetView>
  </sheetViews>
  <sheetFormatPr defaultRowHeight="12"/>
  <cols>
    <col min="1" max="1" width="111.42578125" customWidth="1"/>
    <col min="2" max="256" width="11.42578125" customWidth="1"/>
  </cols>
  <sheetData>
    <row r="1" spans="1:1">
      <c r="A1" s="139"/>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D9E63-E055-4F40-B919-A6EFBF0A25C3}">
  <sheetPr>
    <pageSetUpPr fitToPage="1"/>
  </sheetPr>
  <dimension ref="A1:G447"/>
  <sheetViews>
    <sheetView tabSelected="1" topLeftCell="A209" zoomScale="85" zoomScaleNormal="85" workbookViewId="0">
      <selection activeCell="M190" sqref="M190"/>
    </sheetView>
  </sheetViews>
  <sheetFormatPr defaultColWidth="11.42578125" defaultRowHeight="12.75"/>
  <cols>
    <col min="1" max="1" width="11.5703125" style="1" customWidth="1"/>
    <col min="2" max="2" width="58.28515625" style="2" customWidth="1"/>
    <col min="3" max="4" width="6.140625" style="50" customWidth="1"/>
    <col min="5" max="5" width="7.7109375" style="50" customWidth="1"/>
    <col min="6" max="7" width="13.7109375" customWidth="1"/>
  </cols>
  <sheetData>
    <row r="1" spans="1:7" s="43" customFormat="1" ht="11.1" customHeight="1">
      <c r="A1" s="3"/>
      <c r="B1" s="280" t="s">
        <v>0</v>
      </c>
      <c r="C1" s="280"/>
      <c r="D1" s="280"/>
      <c r="E1" s="280"/>
      <c r="F1" s="280"/>
      <c r="G1" s="281"/>
    </row>
    <row r="2" spans="1:7" s="43" customFormat="1" ht="11.1" customHeight="1">
      <c r="A2" s="4"/>
      <c r="B2" s="282" t="s">
        <v>1</v>
      </c>
      <c r="C2" s="282"/>
      <c r="D2" s="282"/>
      <c r="E2" s="282"/>
      <c r="F2" s="282"/>
      <c r="G2" s="283"/>
    </row>
    <row r="3" spans="1:7" s="43" customFormat="1" ht="11.1" customHeight="1">
      <c r="A3" s="4"/>
      <c r="B3" s="282" t="s">
        <v>2</v>
      </c>
      <c r="C3" s="282"/>
      <c r="D3" s="282"/>
      <c r="E3" s="282"/>
      <c r="F3" s="282"/>
      <c r="G3" s="283"/>
    </row>
    <row r="4" spans="1:7" ht="15" customHeight="1">
      <c r="A4" s="274" t="s">
        <v>3</v>
      </c>
      <c r="B4" s="275"/>
      <c r="C4" s="275"/>
      <c r="D4" s="275"/>
      <c r="E4" s="275"/>
      <c r="F4" s="276"/>
      <c r="G4" s="5"/>
    </row>
    <row r="5" spans="1:7" ht="15" customHeight="1">
      <c r="A5" s="287" t="s">
        <v>4</v>
      </c>
      <c r="B5" s="288"/>
      <c r="C5" s="288"/>
      <c r="D5" s="288"/>
      <c r="E5" s="288"/>
      <c r="F5" s="289"/>
      <c r="G5" s="6"/>
    </row>
    <row r="6" spans="1:7" ht="15" customHeight="1">
      <c r="A6" s="284" t="s">
        <v>5</v>
      </c>
      <c r="B6" s="285"/>
      <c r="C6" s="285"/>
      <c r="D6" s="285"/>
      <c r="E6" s="285"/>
      <c r="F6" s="286"/>
      <c r="G6" s="7"/>
    </row>
    <row r="7" spans="1:7" ht="15" customHeight="1">
      <c r="A7" s="277" t="s">
        <v>6</v>
      </c>
      <c r="B7" s="278"/>
      <c r="C7" s="278"/>
      <c r="D7" s="278"/>
      <c r="E7" s="278"/>
      <c r="F7" s="279"/>
      <c r="G7" s="8">
        <v>44470</v>
      </c>
    </row>
    <row r="8" spans="1:7" ht="27" customHeight="1">
      <c r="A8" s="9"/>
      <c r="B8" s="10" t="s">
        <v>7</v>
      </c>
      <c r="C8" s="11" t="s">
        <v>8</v>
      </c>
      <c r="D8" s="11" t="s">
        <v>9</v>
      </c>
      <c r="E8" s="11" t="s">
        <v>10</v>
      </c>
      <c r="F8" s="36" t="s">
        <v>11</v>
      </c>
      <c r="G8" s="36" t="s">
        <v>12</v>
      </c>
    </row>
    <row r="9" spans="1:7" ht="11.1" customHeight="1">
      <c r="A9" s="12"/>
      <c r="B9" s="13"/>
      <c r="C9" s="14"/>
      <c r="D9" s="14"/>
      <c r="E9" s="14"/>
      <c r="F9" s="15"/>
      <c r="G9" s="16"/>
    </row>
    <row r="10" spans="1:7" ht="12.95" customHeight="1">
      <c r="A10" s="17"/>
      <c r="B10" s="18" t="s">
        <v>13</v>
      </c>
      <c r="C10" s="37"/>
      <c r="D10" s="37"/>
      <c r="E10" s="37"/>
      <c r="F10" s="38"/>
      <c r="G10" s="39"/>
    </row>
    <row r="11" spans="1:7" ht="12">
      <c r="A11" s="17"/>
      <c r="B11" s="18" t="s">
        <v>14</v>
      </c>
      <c r="C11" s="37"/>
      <c r="D11" s="37"/>
      <c r="E11" s="37"/>
      <c r="F11" s="38"/>
      <c r="G11" s="39"/>
    </row>
    <row r="12" spans="1:7" ht="11.1" customHeight="1">
      <c r="A12" s="17"/>
      <c r="B12" s="13"/>
      <c r="C12" s="37"/>
      <c r="D12" s="37"/>
      <c r="E12" s="37"/>
      <c r="F12" s="38"/>
      <c r="G12" s="39"/>
    </row>
    <row r="13" spans="1:7" ht="33.75">
      <c r="A13" s="17"/>
      <c r="B13" s="19" t="s">
        <v>15</v>
      </c>
      <c r="C13" s="37"/>
      <c r="D13" s="37"/>
      <c r="E13" s="37"/>
      <c r="F13" s="38"/>
      <c r="G13" s="39"/>
    </row>
    <row r="14" spans="1:7" ht="11.1" customHeight="1">
      <c r="A14" s="17"/>
      <c r="B14" s="19"/>
      <c r="C14" s="37"/>
      <c r="D14" s="37"/>
      <c r="E14" s="37"/>
      <c r="F14" s="38"/>
      <c r="G14" s="39"/>
    </row>
    <row r="15" spans="1:7" ht="23.25">
      <c r="A15" s="17"/>
      <c r="B15" s="19" t="s">
        <v>16</v>
      </c>
      <c r="C15" s="37"/>
      <c r="D15" s="37"/>
      <c r="E15" s="37"/>
      <c r="F15" s="38"/>
      <c r="G15" s="39"/>
    </row>
    <row r="16" spans="1:7" ht="11.1" customHeight="1">
      <c r="A16" s="17"/>
      <c r="B16" s="19"/>
      <c r="C16" s="37"/>
      <c r="D16" s="37"/>
      <c r="E16" s="37"/>
      <c r="F16" s="38"/>
      <c r="G16" s="39"/>
    </row>
    <row r="17" spans="1:7" ht="22.5">
      <c r="A17" s="17"/>
      <c r="B17" s="19" t="s">
        <v>17</v>
      </c>
      <c r="C17" s="37"/>
      <c r="D17" s="37"/>
      <c r="E17" s="37"/>
      <c r="F17" s="38"/>
      <c r="G17" s="39"/>
    </row>
    <row r="18" spans="1:7" ht="11.1" customHeight="1">
      <c r="A18" s="17"/>
      <c r="B18" s="13"/>
      <c r="C18" s="37"/>
      <c r="D18" s="37"/>
      <c r="E18" s="37"/>
      <c r="F18" s="38"/>
      <c r="G18" s="39"/>
    </row>
    <row r="19" spans="1:7" ht="12">
      <c r="A19" s="17"/>
      <c r="B19" s="18" t="s">
        <v>18</v>
      </c>
      <c r="C19" s="37"/>
      <c r="D19" s="37"/>
      <c r="E19" s="37"/>
      <c r="F19" s="38"/>
      <c r="G19" s="39"/>
    </row>
    <row r="20" spans="1:7" ht="45">
      <c r="A20" s="17"/>
      <c r="B20" s="19" t="s">
        <v>19</v>
      </c>
      <c r="C20" s="37"/>
      <c r="D20" s="37"/>
      <c r="E20" s="37"/>
      <c r="F20" s="38"/>
      <c r="G20" s="39"/>
    </row>
    <row r="21" spans="1:7" ht="11.1" customHeight="1">
      <c r="A21" s="17"/>
      <c r="B21" s="19"/>
      <c r="C21" s="37"/>
      <c r="D21" s="37"/>
      <c r="E21" s="37"/>
      <c r="F21" s="38"/>
      <c r="G21" s="39"/>
    </row>
    <row r="22" spans="1:7" ht="12">
      <c r="A22" s="17"/>
      <c r="B22" s="18" t="s">
        <v>20</v>
      </c>
      <c r="C22" s="37"/>
      <c r="D22" s="37"/>
      <c r="E22" s="37"/>
      <c r="F22" s="38"/>
      <c r="G22" s="39"/>
    </row>
    <row r="23" spans="1:7" ht="22.5">
      <c r="A23" s="17"/>
      <c r="B23" s="19" t="s">
        <v>21</v>
      </c>
      <c r="C23" s="37"/>
      <c r="D23" s="37"/>
      <c r="E23" s="37"/>
      <c r="F23" s="38"/>
      <c r="G23" s="39"/>
    </row>
    <row r="24" spans="1:7" ht="11.1" customHeight="1">
      <c r="A24" s="17"/>
      <c r="B24" s="19"/>
      <c r="C24" s="37"/>
      <c r="D24" s="37"/>
      <c r="E24" s="37"/>
      <c r="F24" s="38"/>
      <c r="G24" s="39"/>
    </row>
    <row r="25" spans="1:7" ht="33.75">
      <c r="A25" s="17"/>
      <c r="B25" s="19" t="s">
        <v>22</v>
      </c>
      <c r="C25" s="37"/>
      <c r="D25" s="37"/>
      <c r="E25" s="37"/>
      <c r="F25" s="38"/>
      <c r="G25" s="39"/>
    </row>
    <row r="26" spans="1:7" ht="11.1" customHeight="1">
      <c r="A26" s="17"/>
      <c r="B26" s="19"/>
      <c r="C26" s="37"/>
      <c r="D26" s="37"/>
      <c r="E26" s="37"/>
      <c r="F26" s="38"/>
      <c r="G26" s="39"/>
    </row>
    <row r="27" spans="1:7" ht="12">
      <c r="A27" s="17"/>
      <c r="B27" s="30" t="s">
        <v>23</v>
      </c>
      <c r="C27" s="37"/>
      <c r="D27" s="37"/>
      <c r="E27" s="37"/>
      <c r="F27" s="38"/>
      <c r="G27" s="39"/>
    </row>
    <row r="28" spans="1:7" ht="11.1" customHeight="1">
      <c r="A28" s="17"/>
      <c r="B28" s="13"/>
      <c r="C28" s="37"/>
      <c r="D28" s="37"/>
      <c r="E28" s="37"/>
      <c r="F28" s="38"/>
      <c r="G28" s="39"/>
    </row>
    <row r="29" spans="1:7" ht="12.95" customHeight="1">
      <c r="A29" s="17"/>
      <c r="B29" s="13"/>
      <c r="C29" s="37"/>
      <c r="D29" s="37"/>
      <c r="E29" s="37"/>
      <c r="F29" s="38"/>
      <c r="G29" s="39"/>
    </row>
    <row r="30" spans="1:7" ht="12.95" customHeight="1">
      <c r="A30" s="17"/>
      <c r="B30" s="13"/>
      <c r="C30" s="37"/>
      <c r="D30" s="37"/>
      <c r="E30" s="37"/>
      <c r="F30" s="38"/>
      <c r="G30" s="39"/>
    </row>
    <row r="31" spans="1:7" ht="12.95" customHeight="1">
      <c r="A31" s="17"/>
      <c r="B31" s="13"/>
      <c r="C31" s="37"/>
      <c r="D31" s="37"/>
      <c r="E31" s="37"/>
      <c r="F31" s="38"/>
      <c r="G31" s="39"/>
    </row>
    <row r="32" spans="1:7" ht="12.95" customHeight="1">
      <c r="A32" s="17"/>
      <c r="B32" s="13"/>
      <c r="C32" s="37"/>
      <c r="D32" s="37"/>
      <c r="E32" s="37"/>
      <c r="F32" s="38"/>
      <c r="G32" s="39"/>
    </row>
    <row r="33" spans="1:7" ht="12.95" customHeight="1">
      <c r="A33" s="17"/>
      <c r="B33" s="13"/>
      <c r="C33" s="37"/>
      <c r="D33" s="37"/>
      <c r="E33" s="37"/>
      <c r="F33" s="38"/>
      <c r="G33" s="39"/>
    </row>
    <row r="34" spans="1:7" ht="12.95" customHeight="1">
      <c r="A34" s="17"/>
      <c r="B34" s="13"/>
      <c r="C34" s="37"/>
      <c r="D34" s="37"/>
      <c r="E34" s="37"/>
      <c r="F34" s="38"/>
      <c r="G34" s="39"/>
    </row>
    <row r="35" spans="1:7" ht="12.95" customHeight="1">
      <c r="A35" s="17"/>
      <c r="B35" s="13"/>
      <c r="C35" s="37"/>
      <c r="D35" s="37"/>
      <c r="E35" s="37"/>
      <c r="F35" s="38"/>
      <c r="G35" s="39"/>
    </row>
    <row r="36" spans="1:7" ht="12.95" customHeight="1">
      <c r="A36" s="17"/>
      <c r="B36" s="13"/>
      <c r="C36" s="37"/>
      <c r="D36" s="37"/>
      <c r="E36" s="37"/>
      <c r="F36" s="38"/>
      <c r="G36" s="39"/>
    </row>
    <row r="37" spans="1:7" ht="12.95" customHeight="1">
      <c r="A37" s="17"/>
      <c r="B37" s="13"/>
      <c r="C37" s="37"/>
      <c r="D37" s="37"/>
      <c r="E37" s="37"/>
      <c r="F37" s="38"/>
      <c r="G37" s="39"/>
    </row>
    <row r="38" spans="1:7" ht="12.95" customHeight="1">
      <c r="A38" s="17"/>
      <c r="B38" s="13"/>
      <c r="C38" s="37"/>
      <c r="D38" s="37"/>
      <c r="E38" s="37"/>
      <c r="F38" s="38"/>
      <c r="G38" s="39"/>
    </row>
    <row r="39" spans="1:7" ht="12.95" customHeight="1">
      <c r="A39" s="17"/>
      <c r="B39" s="13"/>
      <c r="C39" s="37"/>
      <c r="D39" s="37"/>
      <c r="E39" s="37"/>
      <c r="F39" s="38"/>
      <c r="G39" s="39"/>
    </row>
    <row r="40" spans="1:7" ht="12.95" customHeight="1">
      <c r="A40" s="17"/>
      <c r="B40" s="13"/>
      <c r="C40" s="37"/>
      <c r="D40" s="37"/>
      <c r="E40" s="37"/>
      <c r="F40" s="38"/>
      <c r="G40" s="39"/>
    </row>
    <row r="41" spans="1:7" ht="12.95" customHeight="1">
      <c r="A41" s="17"/>
      <c r="B41" s="13"/>
      <c r="C41" s="37"/>
      <c r="D41" s="37"/>
      <c r="E41" s="37"/>
      <c r="F41" s="38"/>
      <c r="G41" s="39"/>
    </row>
    <row r="42" spans="1:7" ht="12.95" customHeight="1">
      <c r="A42" s="17"/>
      <c r="B42" s="13"/>
      <c r="C42" s="37"/>
      <c r="D42" s="37"/>
      <c r="E42" s="37"/>
      <c r="F42" s="38"/>
      <c r="G42" s="39"/>
    </row>
    <row r="43" spans="1:7" ht="12.95" customHeight="1">
      <c r="A43" s="17"/>
      <c r="B43" s="13"/>
      <c r="C43" s="37"/>
      <c r="D43" s="37"/>
      <c r="E43" s="37"/>
      <c r="F43" s="38"/>
      <c r="G43" s="39"/>
    </row>
    <row r="44" spans="1:7" ht="12.95" customHeight="1">
      <c r="A44" s="17"/>
      <c r="B44" s="13"/>
      <c r="C44" s="37"/>
      <c r="D44" s="37"/>
      <c r="E44" s="37"/>
      <c r="F44" s="38"/>
      <c r="G44" s="39"/>
    </row>
    <row r="45" spans="1:7" ht="12.95" customHeight="1">
      <c r="A45" s="17"/>
      <c r="B45" s="13"/>
      <c r="C45" s="37"/>
      <c r="D45" s="37"/>
      <c r="E45" s="37"/>
      <c r="F45" s="38"/>
      <c r="G45" s="39"/>
    </row>
    <row r="46" spans="1:7">
      <c r="A46" s="20"/>
      <c r="B46" s="21"/>
      <c r="C46" s="22"/>
      <c r="D46" s="22"/>
      <c r="E46" s="22"/>
      <c r="F46" s="23"/>
      <c r="G46" s="24"/>
    </row>
    <row r="47" spans="1:7" ht="12.95" customHeight="1">
      <c r="A47" s="4"/>
      <c r="B47" s="25"/>
      <c r="C47" s="26"/>
      <c r="D47" s="26"/>
      <c r="E47" s="26"/>
      <c r="F47" s="27"/>
      <c r="G47" s="39"/>
    </row>
    <row r="48" spans="1:7" ht="12.95" customHeight="1">
      <c r="A48" s="4"/>
      <c r="B48" s="25"/>
      <c r="C48" s="28"/>
      <c r="D48" s="28"/>
      <c r="E48" s="28"/>
      <c r="F48" s="29"/>
      <c r="G48" s="16"/>
    </row>
    <row r="49" spans="1:7">
      <c r="A49" s="31"/>
      <c r="B49" s="13"/>
      <c r="C49" s="28"/>
      <c r="D49" s="28"/>
      <c r="E49" s="99"/>
      <c r="F49" s="45"/>
      <c r="G49" s="46"/>
    </row>
    <row r="50" spans="1:7" ht="24.75" customHeight="1">
      <c r="A50" s="31"/>
      <c r="B50" s="66" t="s">
        <v>24</v>
      </c>
      <c r="C50" s="28"/>
      <c r="D50" s="28"/>
      <c r="E50" s="100"/>
      <c r="F50" s="45"/>
      <c r="G50" s="46"/>
    </row>
    <row r="51" spans="1:7" ht="78" customHeight="1">
      <c r="A51" s="31"/>
      <c r="B51" s="67" t="s">
        <v>25</v>
      </c>
      <c r="C51" s="28"/>
      <c r="D51" s="28"/>
      <c r="E51" s="100"/>
      <c r="F51" s="45"/>
      <c r="G51" s="46"/>
    </row>
    <row r="52" spans="1:7" ht="42" customHeight="1">
      <c r="A52" s="31"/>
      <c r="B52" s="67" t="s">
        <v>26</v>
      </c>
      <c r="C52" s="28"/>
      <c r="D52" s="28"/>
      <c r="E52" s="100"/>
      <c r="F52" s="45"/>
      <c r="G52" s="46"/>
    </row>
    <row r="53" spans="1:7" ht="22.5" customHeight="1">
      <c r="A53" s="31"/>
      <c r="B53" s="67"/>
      <c r="C53" s="28"/>
      <c r="D53" s="28"/>
      <c r="E53" s="100"/>
      <c r="F53" s="45"/>
      <c r="G53" s="46"/>
    </row>
    <row r="54" spans="1:7" ht="13.5" thickBot="1">
      <c r="A54" s="31"/>
      <c r="B54" s="68"/>
      <c r="C54" s="101"/>
      <c r="D54" s="102"/>
      <c r="E54" s="102"/>
      <c r="F54" s="45"/>
      <c r="G54" s="46"/>
    </row>
    <row r="55" spans="1:7" ht="16.5" thickBot="1">
      <c r="A55" s="31"/>
      <c r="B55" s="98" t="s">
        <v>27</v>
      </c>
      <c r="C55" s="55"/>
      <c r="D55" s="55"/>
      <c r="E55" s="103"/>
      <c r="F55" s="45"/>
      <c r="G55" s="46"/>
    </row>
    <row r="56" spans="1:7">
      <c r="A56" s="31"/>
      <c r="B56" s="25"/>
      <c r="C56" s="28"/>
      <c r="D56" s="28"/>
      <c r="E56" s="99"/>
      <c r="F56" s="45"/>
      <c r="G56" s="46"/>
    </row>
    <row r="57" spans="1:7" ht="15.75">
      <c r="A57" s="31"/>
      <c r="B57" s="69" t="s">
        <v>28</v>
      </c>
      <c r="C57" s="28"/>
      <c r="D57" s="28"/>
      <c r="E57" s="99"/>
      <c r="F57" s="45"/>
      <c r="G57" s="46"/>
    </row>
    <row r="58" spans="1:7">
      <c r="A58" s="31"/>
      <c r="B58" s="25"/>
      <c r="C58" s="56"/>
      <c r="D58" s="57"/>
      <c r="E58" s="99"/>
      <c r="F58" s="45"/>
      <c r="G58" s="46"/>
    </row>
    <row r="59" spans="1:7" ht="15">
      <c r="A59" s="160"/>
      <c r="B59" s="96" t="s">
        <v>29</v>
      </c>
      <c r="C59" s="56"/>
      <c r="D59" s="57"/>
      <c r="E59" s="99"/>
      <c r="F59" s="45"/>
      <c r="G59" s="46"/>
    </row>
    <row r="60" spans="1:7">
      <c r="A60" s="31"/>
      <c r="B60" s="25"/>
      <c r="C60" s="56"/>
      <c r="D60" s="57"/>
      <c r="E60" s="99"/>
      <c r="F60" s="45"/>
      <c r="G60" s="46"/>
    </row>
    <row r="61" spans="1:7">
      <c r="A61" s="31"/>
      <c r="B61" s="25"/>
      <c r="C61" s="56"/>
      <c r="D61" s="57"/>
      <c r="E61" s="99"/>
      <c r="F61" s="45"/>
      <c r="G61" s="46"/>
    </row>
    <row r="62" spans="1:7">
      <c r="A62" s="31"/>
      <c r="B62" s="71" t="s">
        <v>30</v>
      </c>
      <c r="C62" s="28"/>
      <c r="D62" s="58"/>
      <c r="E62" s="99"/>
      <c r="F62" s="45"/>
      <c r="G62" s="46"/>
    </row>
    <row r="63" spans="1:7">
      <c r="A63" s="31"/>
      <c r="B63" s="151"/>
      <c r="C63" s="28"/>
      <c r="D63" s="58"/>
      <c r="E63" s="99"/>
      <c r="F63" s="157"/>
      <c r="G63" s="46"/>
    </row>
    <row r="64" spans="1:7">
      <c r="A64" s="158" t="s">
        <v>31</v>
      </c>
      <c r="B64" s="140" t="s">
        <v>32</v>
      </c>
      <c r="C64" s="153" t="s">
        <v>33</v>
      </c>
      <c r="D64" s="143">
        <v>1</v>
      </c>
      <c r="E64" s="155"/>
      <c r="F64" s="145"/>
      <c r="G64" s="256">
        <f>E64*F64</f>
        <v>0</v>
      </c>
    </row>
    <row r="65" spans="1:7">
      <c r="A65" s="31"/>
      <c r="B65" s="152"/>
      <c r="C65" s="154"/>
      <c r="D65" s="58"/>
      <c r="E65" s="156"/>
      <c r="F65" s="45"/>
      <c r="G65" s="257"/>
    </row>
    <row r="66" spans="1:7">
      <c r="A66" s="161"/>
      <c r="B66" s="162" t="s">
        <v>34</v>
      </c>
      <c r="C66" s="163"/>
      <c r="D66" s="164"/>
      <c r="E66" s="164"/>
      <c r="F66" s="165"/>
      <c r="G66" s="248">
        <f>G64</f>
        <v>0</v>
      </c>
    </row>
    <row r="67" spans="1:7">
      <c r="A67" s="31"/>
      <c r="B67" s="15"/>
      <c r="C67" s="28"/>
      <c r="D67" s="58"/>
      <c r="E67" s="99"/>
      <c r="F67" s="45"/>
      <c r="G67" s="251"/>
    </row>
    <row r="68" spans="1:7">
      <c r="A68" s="31"/>
      <c r="B68" s="15"/>
      <c r="C68" s="28"/>
      <c r="D68" s="58"/>
      <c r="E68" s="99"/>
      <c r="F68" s="45"/>
      <c r="G68" s="251"/>
    </row>
    <row r="69" spans="1:7">
      <c r="A69" s="31"/>
      <c r="B69" s="72" t="s">
        <v>35</v>
      </c>
      <c r="C69" s="28"/>
      <c r="D69" s="58"/>
      <c r="E69" s="99"/>
      <c r="F69" s="45"/>
      <c r="G69" s="251"/>
    </row>
    <row r="70" spans="1:7">
      <c r="A70" s="31"/>
      <c r="B70" s="14"/>
      <c r="C70" s="28"/>
      <c r="D70" s="58"/>
      <c r="E70" s="99"/>
      <c r="F70" s="45"/>
      <c r="G70" s="251"/>
    </row>
    <row r="71" spans="1:7">
      <c r="A71" s="141" t="s">
        <v>36</v>
      </c>
      <c r="B71" s="141" t="s">
        <v>37</v>
      </c>
      <c r="C71" s="142" t="s">
        <v>38</v>
      </c>
      <c r="D71" s="143">
        <v>1</v>
      </c>
      <c r="E71" s="144"/>
      <c r="F71" s="145"/>
      <c r="G71" s="210">
        <f>E71*F71</f>
        <v>0</v>
      </c>
    </row>
    <row r="72" spans="1:7">
      <c r="A72" s="146" t="s">
        <v>39</v>
      </c>
      <c r="B72" s="146" t="s">
        <v>40</v>
      </c>
      <c r="C72" s="142" t="s">
        <v>41</v>
      </c>
      <c r="D72" s="294"/>
      <c r="E72" s="295"/>
      <c r="F72" s="292"/>
      <c r="G72" s="293"/>
    </row>
    <row r="73" spans="1:7">
      <c r="A73" s="146" t="s">
        <v>42</v>
      </c>
      <c r="B73" s="146" t="s">
        <v>43</v>
      </c>
      <c r="C73" s="142" t="s">
        <v>44</v>
      </c>
      <c r="D73" s="143">
        <v>1</v>
      </c>
      <c r="E73" s="144"/>
      <c r="F73" s="145"/>
      <c r="G73" s="210">
        <f>E73*F73</f>
        <v>0</v>
      </c>
    </row>
    <row r="74" spans="1:7" ht="33" customHeight="1">
      <c r="A74" s="147" t="s">
        <v>45</v>
      </c>
      <c r="B74" s="147" t="s">
        <v>46</v>
      </c>
      <c r="C74" s="142" t="s">
        <v>44</v>
      </c>
      <c r="D74" s="148">
        <v>1</v>
      </c>
      <c r="E74" s="149"/>
      <c r="F74" s="145"/>
      <c r="G74" s="210">
        <f>E74*F74</f>
        <v>0</v>
      </c>
    </row>
    <row r="75" spans="1:7" ht="63.75" customHeight="1">
      <c r="A75" s="147" t="s">
        <v>47</v>
      </c>
      <c r="B75" s="147" t="s">
        <v>48</v>
      </c>
      <c r="C75" s="142" t="s">
        <v>44</v>
      </c>
      <c r="D75" s="148">
        <v>1</v>
      </c>
      <c r="E75" s="150"/>
      <c r="F75" s="145"/>
      <c r="G75" s="210">
        <f>E75*F75</f>
        <v>0</v>
      </c>
    </row>
    <row r="76" spans="1:7">
      <c r="A76" s="31"/>
      <c r="B76" s="51"/>
      <c r="C76" s="28"/>
      <c r="D76" s="58"/>
      <c r="E76" s="99"/>
      <c r="F76" s="45"/>
      <c r="G76" s="251"/>
    </row>
    <row r="77" spans="1:7" ht="22.5" customHeight="1">
      <c r="A77" s="31"/>
      <c r="B77" s="75" t="s">
        <v>49</v>
      </c>
      <c r="C77" s="28"/>
      <c r="D77" s="59"/>
      <c r="E77" s="104"/>
      <c r="F77" s="45"/>
      <c r="G77" s="251"/>
    </row>
    <row r="78" spans="1:7" ht="32.25" customHeight="1">
      <c r="A78" s="147" t="s">
        <v>50</v>
      </c>
      <c r="B78" s="147" t="s">
        <v>51</v>
      </c>
      <c r="C78" s="142" t="s">
        <v>44</v>
      </c>
      <c r="D78" s="148">
        <v>5</v>
      </c>
      <c r="E78" s="150"/>
      <c r="F78" s="145"/>
      <c r="G78" s="210">
        <f>E78*F78</f>
        <v>0</v>
      </c>
    </row>
    <row r="79" spans="1:7" ht="25.5">
      <c r="A79" s="147" t="s">
        <v>52</v>
      </c>
      <c r="B79" s="147" t="s">
        <v>53</v>
      </c>
      <c r="C79" s="142" t="s">
        <v>44</v>
      </c>
      <c r="D79" s="148">
        <v>1</v>
      </c>
      <c r="E79" s="150"/>
      <c r="F79" s="145"/>
      <c r="G79" s="210">
        <f>E79*F79</f>
        <v>0</v>
      </c>
    </row>
    <row r="80" spans="1:7">
      <c r="A80" s="31"/>
      <c r="B80" s="25"/>
      <c r="C80" s="28"/>
      <c r="D80" s="59"/>
      <c r="E80" s="104"/>
      <c r="F80" s="45"/>
      <c r="G80" s="251"/>
    </row>
    <row r="81" spans="1:7">
      <c r="A81" s="31"/>
      <c r="B81" s="25"/>
      <c r="C81" s="28"/>
      <c r="D81" s="59"/>
      <c r="E81" s="104"/>
      <c r="F81" s="45"/>
      <c r="G81" s="251"/>
    </row>
    <row r="82" spans="1:7">
      <c r="A82" s="31"/>
      <c r="B82" s="25"/>
      <c r="C82" s="28"/>
      <c r="D82" s="59"/>
      <c r="E82" s="104"/>
      <c r="F82" s="45"/>
      <c r="G82" s="251"/>
    </row>
    <row r="83" spans="1:7" ht="58.5" customHeight="1">
      <c r="A83" s="147" t="s">
        <v>54</v>
      </c>
      <c r="B83" s="147" t="s">
        <v>55</v>
      </c>
      <c r="C83" s="142" t="s">
        <v>44</v>
      </c>
      <c r="D83" s="148">
        <v>1</v>
      </c>
      <c r="E83" s="150"/>
      <c r="F83" s="145"/>
      <c r="G83" s="210">
        <f>E83*F83</f>
        <v>0</v>
      </c>
    </row>
    <row r="84" spans="1:7">
      <c r="A84" s="31"/>
      <c r="B84" s="25"/>
      <c r="C84" s="28"/>
      <c r="D84" s="59"/>
      <c r="E84" s="104"/>
      <c r="F84" s="45"/>
      <c r="G84" s="251"/>
    </row>
    <row r="85" spans="1:7">
      <c r="A85" s="31"/>
      <c r="B85" s="75" t="s">
        <v>56</v>
      </c>
      <c r="C85" s="28"/>
      <c r="D85" s="59"/>
      <c r="E85" s="104"/>
      <c r="F85" s="45"/>
      <c r="G85" s="251"/>
    </row>
    <row r="86" spans="1:7">
      <c r="A86" s="147" t="s">
        <v>57</v>
      </c>
      <c r="B86" s="147" t="s">
        <v>58</v>
      </c>
      <c r="C86" s="142" t="s">
        <v>44</v>
      </c>
      <c r="D86" s="148">
        <v>1</v>
      </c>
      <c r="E86" s="150"/>
      <c r="F86" s="145"/>
      <c r="G86" s="210">
        <f>E86*F86</f>
        <v>0</v>
      </c>
    </row>
    <row r="87" spans="1:7" ht="31.5" customHeight="1">
      <c r="A87" s="147" t="s">
        <v>59</v>
      </c>
      <c r="B87" s="147" t="s">
        <v>60</v>
      </c>
      <c r="C87" s="142" t="s">
        <v>44</v>
      </c>
      <c r="D87" s="148">
        <v>1</v>
      </c>
      <c r="E87" s="150"/>
      <c r="F87" s="145"/>
      <c r="G87" s="210">
        <f>E87*F87</f>
        <v>0</v>
      </c>
    </row>
    <row r="88" spans="1:7" ht="35.25" customHeight="1">
      <c r="A88" s="147" t="s">
        <v>61</v>
      </c>
      <c r="B88" s="147" t="s">
        <v>62</v>
      </c>
      <c r="C88" s="142" t="s">
        <v>44</v>
      </c>
      <c r="D88" s="148">
        <v>1</v>
      </c>
      <c r="E88" s="150"/>
      <c r="F88" s="145"/>
      <c r="G88" s="210">
        <f>E88*F88</f>
        <v>0</v>
      </c>
    </row>
    <row r="89" spans="1:7" ht="30.75" customHeight="1">
      <c r="A89" s="147" t="s">
        <v>63</v>
      </c>
      <c r="B89" s="147" t="s">
        <v>64</v>
      </c>
      <c r="C89" s="142" t="s">
        <v>44</v>
      </c>
      <c r="D89" s="148">
        <v>1</v>
      </c>
      <c r="E89" s="150"/>
      <c r="F89" s="145"/>
      <c r="G89" s="210">
        <f>E89*F89</f>
        <v>0</v>
      </c>
    </row>
    <row r="90" spans="1:7" ht="25.5">
      <c r="A90" s="147" t="s">
        <v>65</v>
      </c>
      <c r="B90" s="147" t="s">
        <v>66</v>
      </c>
      <c r="C90" s="142" t="s">
        <v>44</v>
      </c>
      <c r="D90" s="148">
        <v>1</v>
      </c>
      <c r="E90" s="150"/>
      <c r="F90" s="145"/>
      <c r="G90" s="210">
        <f>E90*F90</f>
        <v>0</v>
      </c>
    </row>
    <row r="91" spans="1:7">
      <c r="A91" s="31"/>
      <c r="B91" s="25"/>
      <c r="C91" s="28"/>
      <c r="D91" s="59"/>
      <c r="E91" s="104"/>
      <c r="F91" s="45"/>
      <c r="G91" s="251"/>
    </row>
    <row r="92" spans="1:7">
      <c r="A92" s="161"/>
      <c r="B92" s="162" t="s">
        <v>67</v>
      </c>
      <c r="C92" s="163"/>
      <c r="D92" s="164"/>
      <c r="E92" s="164"/>
      <c r="F92" s="165"/>
      <c r="G92" s="248">
        <f>SUM(G86:G90)+G83+G78+G79+G75+G74+G73+G72+G71</f>
        <v>0</v>
      </c>
    </row>
    <row r="93" spans="1:7">
      <c r="A93" s="31"/>
      <c r="B93" s="25"/>
      <c r="C93" s="28"/>
      <c r="D93" s="28"/>
      <c r="E93" s="99"/>
      <c r="F93" s="45"/>
      <c r="G93" s="251"/>
    </row>
    <row r="94" spans="1:7">
      <c r="A94" s="31"/>
      <c r="B94" s="25"/>
      <c r="C94" s="28"/>
      <c r="D94" s="28"/>
      <c r="E94" s="99"/>
      <c r="F94" s="45"/>
      <c r="G94" s="251"/>
    </row>
    <row r="95" spans="1:7">
      <c r="A95" s="31"/>
      <c r="B95" s="71" t="s">
        <v>68</v>
      </c>
      <c r="C95" s="28"/>
      <c r="D95" s="60"/>
      <c r="E95" s="99"/>
      <c r="F95" s="45"/>
      <c r="G95" s="251"/>
    </row>
    <row r="96" spans="1:7">
      <c r="A96" s="31"/>
      <c r="B96" s="71"/>
      <c r="C96" s="28"/>
      <c r="D96" s="60"/>
      <c r="E96" s="99"/>
      <c r="F96" s="45"/>
      <c r="G96" s="251"/>
    </row>
    <row r="97" spans="1:7">
      <c r="A97" s="31"/>
      <c r="B97" s="72" t="s">
        <v>69</v>
      </c>
      <c r="C97" s="28"/>
      <c r="D97" s="58"/>
      <c r="E97" s="99"/>
      <c r="F97" s="45"/>
      <c r="G97" s="251"/>
    </row>
    <row r="98" spans="1:7">
      <c r="A98" s="31"/>
      <c r="B98" s="71"/>
      <c r="C98" s="28"/>
      <c r="D98" s="60"/>
      <c r="E98" s="99"/>
      <c r="F98" s="45"/>
      <c r="G98" s="251"/>
    </row>
    <row r="99" spans="1:7">
      <c r="A99" s="166" t="s">
        <v>70</v>
      </c>
      <c r="B99" s="167" t="s">
        <v>71</v>
      </c>
      <c r="C99" s="142" t="s">
        <v>44</v>
      </c>
      <c r="D99" s="168">
        <v>1</v>
      </c>
      <c r="E99" s="144"/>
      <c r="F99" s="145"/>
      <c r="G99" s="210">
        <f>E99*F99</f>
        <v>0</v>
      </c>
    </row>
    <row r="100" spans="1:7">
      <c r="A100" s="158"/>
      <c r="B100" s="71"/>
      <c r="C100" s="28"/>
      <c r="D100" s="60"/>
      <c r="E100" s="99"/>
      <c r="F100" s="45"/>
      <c r="G100" s="251"/>
    </row>
    <row r="101" spans="1:7">
      <c r="A101" s="166" t="s">
        <v>72</v>
      </c>
      <c r="B101" s="167" t="s">
        <v>73</v>
      </c>
      <c r="C101" s="142" t="s">
        <v>44</v>
      </c>
      <c r="D101" s="168">
        <v>1</v>
      </c>
      <c r="E101" s="144"/>
      <c r="F101" s="145"/>
      <c r="G101" s="210">
        <f>E101*F101</f>
        <v>0</v>
      </c>
    </row>
    <row r="102" spans="1:7">
      <c r="A102" s="158"/>
      <c r="B102" s="71"/>
      <c r="C102" s="28"/>
      <c r="D102" s="60"/>
      <c r="E102" s="99"/>
      <c r="F102" s="45"/>
      <c r="G102" s="251"/>
    </row>
    <row r="103" spans="1:7">
      <c r="A103" s="166" t="s">
        <v>74</v>
      </c>
      <c r="B103" s="167" t="s">
        <v>75</v>
      </c>
      <c r="C103" s="142"/>
      <c r="D103" s="168"/>
      <c r="E103" s="144"/>
      <c r="F103" s="145"/>
      <c r="G103" s="210"/>
    </row>
    <row r="104" spans="1:7" ht="265.5" customHeight="1">
      <c r="A104" s="169"/>
      <c r="B104" s="170" t="s">
        <v>76</v>
      </c>
      <c r="C104" s="142" t="s">
        <v>77</v>
      </c>
      <c r="D104" s="143">
        <v>42.5</v>
      </c>
      <c r="E104" s="144"/>
      <c r="F104" s="145"/>
      <c r="G104" s="258">
        <f>E104*F104</f>
        <v>0</v>
      </c>
    </row>
    <row r="105" spans="1:7">
      <c r="A105" s="31"/>
      <c r="B105" s="51"/>
      <c r="C105" s="28"/>
      <c r="D105" s="58"/>
      <c r="E105" s="99"/>
      <c r="F105" s="45"/>
      <c r="G105" s="251"/>
    </row>
    <row r="106" spans="1:7">
      <c r="A106" s="166" t="s">
        <v>78</v>
      </c>
      <c r="B106" s="170" t="s">
        <v>79</v>
      </c>
      <c r="C106" s="142" t="s">
        <v>44</v>
      </c>
      <c r="D106" s="143">
        <v>1</v>
      </c>
      <c r="E106" s="144"/>
      <c r="F106" s="145"/>
      <c r="G106" s="210">
        <f>E106*F106</f>
        <v>0</v>
      </c>
    </row>
    <row r="107" spans="1:7">
      <c r="A107" s="31"/>
      <c r="B107" s="73"/>
      <c r="C107" s="28"/>
      <c r="D107" s="58"/>
      <c r="E107" s="99"/>
      <c r="F107" s="45"/>
      <c r="G107" s="251"/>
    </row>
    <row r="108" spans="1:7">
      <c r="A108" s="31"/>
      <c r="B108" s="71"/>
      <c r="C108" s="28"/>
      <c r="D108" s="60"/>
      <c r="E108" s="99"/>
      <c r="F108" s="45"/>
      <c r="G108" s="251"/>
    </row>
    <row r="109" spans="1:7">
      <c r="A109" s="31"/>
      <c r="B109" s="72" t="s">
        <v>80</v>
      </c>
      <c r="C109" s="28"/>
      <c r="D109" s="58"/>
      <c r="E109" s="99"/>
      <c r="F109" s="45"/>
      <c r="G109" s="251"/>
    </row>
    <row r="110" spans="1:7">
      <c r="A110" s="31"/>
      <c r="B110" s="71"/>
      <c r="C110" s="28"/>
      <c r="D110" s="60"/>
      <c r="E110" s="99"/>
      <c r="F110" s="45"/>
      <c r="G110" s="251"/>
    </row>
    <row r="111" spans="1:7">
      <c r="A111" s="166" t="s">
        <v>81</v>
      </c>
      <c r="B111" s="167" t="s">
        <v>82</v>
      </c>
      <c r="C111" s="142" t="s">
        <v>44</v>
      </c>
      <c r="D111" s="168">
        <v>1</v>
      </c>
      <c r="E111" s="144"/>
      <c r="F111" s="145"/>
      <c r="G111" s="210">
        <f>E111*F111</f>
        <v>0</v>
      </c>
    </row>
    <row r="112" spans="1:7">
      <c r="A112" s="31"/>
      <c r="B112" s="73"/>
      <c r="C112" s="28"/>
      <c r="D112" s="58"/>
      <c r="E112" s="99"/>
      <c r="F112" s="45"/>
      <c r="G112" s="251"/>
    </row>
    <row r="113" spans="1:7">
      <c r="A113" s="161"/>
      <c r="B113" s="162" t="s">
        <v>83</v>
      </c>
      <c r="C113" s="163"/>
      <c r="D113" s="164"/>
      <c r="E113" s="164"/>
      <c r="F113" s="165"/>
      <c r="G113" s="248">
        <f>G111+G104+G106+G101+G99</f>
        <v>0</v>
      </c>
    </row>
    <row r="114" spans="1:7">
      <c r="A114" s="31"/>
      <c r="B114" s="25"/>
      <c r="C114" s="28"/>
      <c r="D114" s="28"/>
      <c r="E114" s="99"/>
      <c r="F114" s="45"/>
      <c r="G114" s="251"/>
    </row>
    <row r="115" spans="1:7">
      <c r="A115" s="31"/>
      <c r="B115" s="76" t="s">
        <v>84</v>
      </c>
      <c r="C115" s="28"/>
      <c r="D115" s="60"/>
      <c r="E115" s="99"/>
      <c r="F115" s="45"/>
      <c r="G115" s="251"/>
    </row>
    <row r="116" spans="1:7">
      <c r="A116" s="31"/>
      <c r="B116" s="71"/>
      <c r="C116" s="28"/>
      <c r="D116" s="60"/>
      <c r="E116" s="99"/>
      <c r="F116" s="45"/>
      <c r="G116" s="251"/>
    </row>
    <row r="117" spans="1:7">
      <c r="A117" s="31"/>
      <c r="B117" s="72" t="s">
        <v>85</v>
      </c>
      <c r="C117" s="28"/>
      <c r="D117" s="58"/>
      <c r="E117" s="99"/>
      <c r="F117" s="45"/>
      <c r="G117" s="251"/>
    </row>
    <row r="118" spans="1:7">
      <c r="A118" s="31"/>
      <c r="B118" s="72"/>
      <c r="C118" s="28"/>
      <c r="D118" s="58"/>
      <c r="E118" s="99"/>
      <c r="F118" s="45"/>
      <c r="G118" s="251"/>
    </row>
    <row r="119" spans="1:7" ht="90.75" customHeight="1">
      <c r="A119" s="171" t="s">
        <v>86</v>
      </c>
      <c r="B119" s="172" t="s">
        <v>87</v>
      </c>
      <c r="C119" s="173" t="s">
        <v>88</v>
      </c>
      <c r="D119" s="174">
        <v>1</v>
      </c>
      <c r="E119" s="175"/>
      <c r="F119" s="145"/>
      <c r="G119" s="210">
        <f>E119*F119</f>
        <v>0</v>
      </c>
    </row>
    <row r="120" spans="1:7">
      <c r="A120" s="31"/>
      <c r="B120" s="71"/>
      <c r="C120" s="28"/>
      <c r="D120" s="60"/>
      <c r="E120" s="99"/>
      <c r="F120" s="45"/>
      <c r="G120" s="251"/>
    </row>
    <row r="121" spans="1:7">
      <c r="A121" s="166" t="s">
        <v>89</v>
      </c>
      <c r="B121" s="177" t="s">
        <v>90</v>
      </c>
      <c r="C121" s="142"/>
      <c r="D121" s="168"/>
      <c r="E121" s="175"/>
      <c r="F121" s="145"/>
      <c r="G121" s="210"/>
    </row>
    <row r="122" spans="1:7">
      <c r="A122" s="166" t="s">
        <v>91</v>
      </c>
      <c r="B122" s="146" t="s">
        <v>92</v>
      </c>
      <c r="C122" s="142" t="s">
        <v>93</v>
      </c>
      <c r="D122" s="143">
        <v>1.5</v>
      </c>
      <c r="E122" s="175"/>
      <c r="F122" s="145"/>
      <c r="G122" s="210">
        <f>E122*F122</f>
        <v>0</v>
      </c>
    </row>
    <row r="123" spans="1:7">
      <c r="A123" s="166" t="s">
        <v>94</v>
      </c>
      <c r="B123" s="146" t="s">
        <v>95</v>
      </c>
      <c r="C123" s="142" t="s">
        <v>96</v>
      </c>
      <c r="D123" s="143">
        <v>3</v>
      </c>
      <c r="E123" s="175"/>
      <c r="F123" s="145"/>
      <c r="G123" s="210">
        <f>E123*F123</f>
        <v>0</v>
      </c>
    </row>
    <row r="124" spans="1:7">
      <c r="A124" s="166" t="s">
        <v>97</v>
      </c>
      <c r="B124" s="146" t="s">
        <v>98</v>
      </c>
      <c r="C124" s="142" t="s">
        <v>96</v>
      </c>
      <c r="D124" s="143">
        <v>3</v>
      </c>
      <c r="E124" s="175"/>
      <c r="F124" s="145"/>
      <c r="G124" s="210">
        <f>E124*F124</f>
        <v>0</v>
      </c>
    </row>
    <row r="125" spans="1:7">
      <c r="A125" s="166" t="s">
        <v>99</v>
      </c>
      <c r="B125" s="146" t="s">
        <v>100</v>
      </c>
      <c r="C125" s="142" t="s">
        <v>96</v>
      </c>
      <c r="D125" s="143">
        <v>3</v>
      </c>
      <c r="E125" s="175"/>
      <c r="F125" s="145"/>
      <c r="G125" s="210">
        <f>E125*F125</f>
        <v>0</v>
      </c>
    </row>
    <row r="126" spans="1:7">
      <c r="A126" s="166" t="s">
        <v>101</v>
      </c>
      <c r="B126" s="146" t="s">
        <v>102</v>
      </c>
      <c r="C126" s="142" t="s">
        <v>77</v>
      </c>
      <c r="D126" s="143">
        <v>5.5</v>
      </c>
      <c r="E126" s="175"/>
      <c r="F126" s="145"/>
      <c r="G126" s="210">
        <f>E126*F126</f>
        <v>0</v>
      </c>
    </row>
    <row r="127" spans="1:7">
      <c r="A127" s="31"/>
      <c r="B127" s="73"/>
      <c r="C127" s="28"/>
      <c r="D127" s="59"/>
      <c r="E127" s="106"/>
      <c r="F127" s="45"/>
      <c r="G127" s="251"/>
    </row>
    <row r="128" spans="1:7">
      <c r="A128" s="160"/>
      <c r="B128" s="178" t="s">
        <v>103</v>
      </c>
      <c r="C128" s="179"/>
      <c r="D128" s="179"/>
      <c r="E128" s="180"/>
      <c r="F128" s="181"/>
      <c r="G128" s="249">
        <f>G119+SUM(G122:G126)</f>
        <v>0</v>
      </c>
    </row>
    <row r="129" spans="1:7">
      <c r="A129" s="31"/>
      <c r="B129" s="72"/>
      <c r="C129" s="28"/>
      <c r="D129" s="58"/>
      <c r="E129" s="99"/>
      <c r="F129" s="45"/>
      <c r="G129" s="251"/>
    </row>
    <row r="130" spans="1:7">
      <c r="A130" s="31"/>
      <c r="B130" s="72" t="s">
        <v>104</v>
      </c>
      <c r="C130" s="28"/>
      <c r="D130" s="58"/>
      <c r="E130" s="105"/>
      <c r="F130" s="45"/>
      <c r="G130" s="251"/>
    </row>
    <row r="131" spans="1:7">
      <c r="A131" s="31"/>
      <c r="B131" s="72"/>
      <c r="C131" s="28"/>
      <c r="D131" s="58"/>
      <c r="E131" s="105"/>
      <c r="F131" s="45"/>
      <c r="G131" s="251"/>
    </row>
    <row r="132" spans="1:7">
      <c r="A132" s="31"/>
      <c r="B132" s="78" t="s">
        <v>105</v>
      </c>
      <c r="C132" s="28"/>
      <c r="D132" s="58"/>
      <c r="E132" s="105"/>
      <c r="F132" s="45"/>
      <c r="G132" s="251"/>
    </row>
    <row r="133" spans="1:7">
      <c r="A133" s="31"/>
      <c r="B133" s="79"/>
      <c r="C133" s="61"/>
      <c r="D133" s="61"/>
      <c r="E133" s="105"/>
      <c r="F133" s="45"/>
      <c r="G133" s="251"/>
    </row>
    <row r="134" spans="1:7">
      <c r="A134" s="171" t="s">
        <v>106</v>
      </c>
      <c r="B134" s="147" t="s">
        <v>107</v>
      </c>
      <c r="C134" s="142" t="s">
        <v>108</v>
      </c>
      <c r="D134" s="290"/>
      <c r="E134" s="291"/>
      <c r="F134" s="292"/>
      <c r="G134" s="293"/>
    </row>
    <row r="135" spans="1:7" ht="97.5" customHeight="1">
      <c r="A135" s="171" t="s">
        <v>109</v>
      </c>
      <c r="B135" s="147" t="s">
        <v>110</v>
      </c>
      <c r="C135" s="142" t="s">
        <v>77</v>
      </c>
      <c r="D135" s="148">
        <v>10</v>
      </c>
      <c r="E135" s="150"/>
      <c r="F135" s="145"/>
      <c r="G135" s="210">
        <f>F135*E135</f>
        <v>0</v>
      </c>
    </row>
    <row r="136" spans="1:7" ht="25.5">
      <c r="A136" s="171" t="s">
        <v>111</v>
      </c>
      <c r="B136" s="147" t="s">
        <v>112</v>
      </c>
      <c r="C136" s="142" t="s">
        <v>44</v>
      </c>
      <c r="D136" s="148">
        <v>1</v>
      </c>
      <c r="E136" s="150"/>
      <c r="F136" s="145"/>
      <c r="G136" s="210">
        <f>F136*E136</f>
        <v>0</v>
      </c>
    </row>
    <row r="137" spans="1:7" ht="12.75" customHeight="1">
      <c r="A137" s="185"/>
      <c r="B137" s="182"/>
      <c r="C137" s="176"/>
      <c r="D137" s="183"/>
      <c r="E137" s="184"/>
      <c r="F137" s="186"/>
      <c r="G137" s="250"/>
    </row>
    <row r="138" spans="1:7" ht="58.5" customHeight="1">
      <c r="A138" s="171" t="s">
        <v>113</v>
      </c>
      <c r="B138" s="170" t="s">
        <v>114</v>
      </c>
      <c r="C138" s="142" t="s">
        <v>77</v>
      </c>
      <c r="D138" s="148">
        <v>10</v>
      </c>
      <c r="E138" s="175"/>
      <c r="F138" s="145"/>
      <c r="G138" s="210">
        <f>E138*F138</f>
        <v>0</v>
      </c>
    </row>
    <row r="139" spans="1:7" ht="12.75" customHeight="1">
      <c r="A139" s="31"/>
      <c r="B139" s="51"/>
      <c r="C139" s="28"/>
      <c r="D139" s="59"/>
      <c r="E139" s="105"/>
      <c r="F139" s="45"/>
      <c r="G139" s="251"/>
    </row>
    <row r="140" spans="1:7" ht="12.75" customHeight="1">
      <c r="A140" s="31"/>
      <c r="B140" s="51"/>
      <c r="C140" s="28"/>
      <c r="D140" s="59"/>
      <c r="E140" s="105"/>
      <c r="F140" s="45"/>
      <c r="G140" s="251"/>
    </row>
    <row r="141" spans="1:7" ht="12.75" customHeight="1">
      <c r="A141" s="31"/>
      <c r="B141" s="51"/>
      <c r="C141" s="28"/>
      <c r="D141" s="59"/>
      <c r="E141" s="105"/>
      <c r="F141" s="45"/>
      <c r="G141" s="251"/>
    </row>
    <row r="142" spans="1:7" ht="12.75" customHeight="1">
      <c r="A142" s="31"/>
      <c r="B142" s="51"/>
      <c r="C142" s="28"/>
      <c r="D142" s="59"/>
      <c r="E142" s="105"/>
      <c r="F142" s="45"/>
      <c r="G142" s="251"/>
    </row>
    <row r="143" spans="1:7" ht="12.75" customHeight="1">
      <c r="A143" s="31"/>
      <c r="B143" s="51"/>
      <c r="C143" s="28"/>
      <c r="D143" s="59"/>
      <c r="E143" s="105"/>
      <c r="F143" s="45"/>
      <c r="G143" s="251"/>
    </row>
    <row r="144" spans="1:7">
      <c r="A144" s="31"/>
      <c r="B144" s="79"/>
      <c r="C144" s="61"/>
      <c r="D144" s="61"/>
      <c r="E144" s="105"/>
      <c r="F144" s="45"/>
      <c r="G144" s="251"/>
    </row>
    <row r="145" spans="1:7" ht="61.5" customHeight="1">
      <c r="A145" s="171" t="s">
        <v>115</v>
      </c>
      <c r="B145" s="170" t="s">
        <v>116</v>
      </c>
      <c r="C145" s="142" t="s">
        <v>77</v>
      </c>
      <c r="D145" s="148">
        <v>2.5</v>
      </c>
      <c r="E145" s="175"/>
      <c r="F145" s="145"/>
      <c r="G145" s="210">
        <f>E145*F145</f>
        <v>0</v>
      </c>
    </row>
    <row r="146" spans="1:7">
      <c r="A146" s="171" t="s">
        <v>117</v>
      </c>
      <c r="B146" s="146" t="s">
        <v>118</v>
      </c>
      <c r="C146" s="142" t="s">
        <v>88</v>
      </c>
      <c r="D146" s="168">
        <v>4</v>
      </c>
      <c r="E146" s="175"/>
      <c r="F146" s="145"/>
      <c r="G146" s="210">
        <f>E146*F146</f>
        <v>0</v>
      </c>
    </row>
    <row r="147" spans="1:7">
      <c r="A147" s="31"/>
      <c r="B147" s="73"/>
      <c r="C147" s="28"/>
      <c r="D147" s="60"/>
      <c r="E147" s="105"/>
      <c r="F147" s="45"/>
      <c r="G147" s="251"/>
    </row>
    <row r="148" spans="1:7" ht="38.25">
      <c r="A148" s="171" t="s">
        <v>119</v>
      </c>
      <c r="B148" s="170" t="s">
        <v>120</v>
      </c>
      <c r="C148" s="142" t="s">
        <v>88</v>
      </c>
      <c r="D148" s="143">
        <v>1</v>
      </c>
      <c r="E148" s="175"/>
      <c r="F148" s="145"/>
      <c r="G148" s="252">
        <f>E148*F148</f>
        <v>0</v>
      </c>
    </row>
    <row r="149" spans="1:7">
      <c r="A149" s="31"/>
      <c r="B149" s="72"/>
      <c r="C149" s="28"/>
      <c r="D149" s="58"/>
      <c r="E149" s="105"/>
      <c r="F149" s="45"/>
      <c r="G149" s="251"/>
    </row>
    <row r="150" spans="1:7" ht="25.5">
      <c r="A150" s="171" t="s">
        <v>121</v>
      </c>
      <c r="B150" s="170" t="s">
        <v>122</v>
      </c>
      <c r="C150" s="142" t="s">
        <v>88</v>
      </c>
      <c r="D150" s="143">
        <v>1</v>
      </c>
      <c r="E150" s="175"/>
      <c r="F150" s="145"/>
      <c r="G150" s="210">
        <f>E150*F150</f>
        <v>0</v>
      </c>
    </row>
    <row r="151" spans="1:7">
      <c r="A151" s="31"/>
      <c r="B151" s="51"/>
      <c r="C151" s="28"/>
      <c r="D151" s="58"/>
      <c r="E151" s="105"/>
      <c r="F151" s="45"/>
      <c r="G151" s="251"/>
    </row>
    <row r="152" spans="1:7">
      <c r="A152" s="171" t="s">
        <v>123</v>
      </c>
      <c r="B152" s="146" t="s">
        <v>124</v>
      </c>
      <c r="C152" s="142" t="s">
        <v>88</v>
      </c>
      <c r="D152" s="168">
        <v>1</v>
      </c>
      <c r="E152" s="175"/>
      <c r="F152" s="145"/>
      <c r="G152" s="210">
        <f>E152*F152</f>
        <v>0</v>
      </c>
    </row>
    <row r="153" spans="1:7">
      <c r="A153" s="31"/>
      <c r="B153" s="73"/>
      <c r="C153" s="28"/>
      <c r="D153" s="59"/>
      <c r="E153" s="106"/>
      <c r="F153" s="45"/>
      <c r="G153" s="251"/>
    </row>
    <row r="154" spans="1:7">
      <c r="A154" s="160"/>
      <c r="B154" s="178" t="s">
        <v>125</v>
      </c>
      <c r="C154" s="179"/>
      <c r="D154" s="179"/>
      <c r="E154" s="180"/>
      <c r="F154" s="181"/>
      <c r="G154" s="249">
        <f>G134+G135+G136+G138+G145+G146+G148+G150+G152</f>
        <v>0</v>
      </c>
    </row>
    <row r="155" spans="1:7">
      <c r="A155" s="31"/>
      <c r="B155" s="77"/>
      <c r="C155" s="61"/>
      <c r="D155" s="61"/>
      <c r="E155" s="105"/>
      <c r="F155" s="45"/>
      <c r="G155" s="251"/>
    </row>
    <row r="156" spans="1:7">
      <c r="A156" s="31"/>
      <c r="B156" s="78" t="s">
        <v>126</v>
      </c>
      <c r="C156" s="28"/>
      <c r="D156" s="58"/>
      <c r="E156" s="105"/>
      <c r="F156" s="45"/>
      <c r="G156" s="251"/>
    </row>
    <row r="157" spans="1:7">
      <c r="A157" s="31"/>
      <c r="B157" s="79"/>
      <c r="C157" s="61"/>
      <c r="D157" s="61"/>
      <c r="E157" s="105"/>
      <c r="F157" s="45"/>
      <c r="G157" s="251"/>
    </row>
    <row r="158" spans="1:7">
      <c r="A158" s="171" t="s">
        <v>127</v>
      </c>
      <c r="B158" s="147" t="s">
        <v>107</v>
      </c>
      <c r="C158" s="142" t="s">
        <v>108</v>
      </c>
      <c r="D158" s="290"/>
      <c r="E158" s="291"/>
      <c r="F158" s="292"/>
      <c r="G158" s="293"/>
    </row>
    <row r="159" spans="1:7" ht="96" customHeight="1">
      <c r="A159" s="171" t="s">
        <v>128</v>
      </c>
      <c r="B159" s="147" t="s">
        <v>110</v>
      </c>
      <c r="C159" s="142" t="s">
        <v>77</v>
      </c>
      <c r="D159" s="148">
        <v>10</v>
      </c>
      <c r="E159" s="150"/>
      <c r="F159" s="145"/>
      <c r="G159" s="210">
        <f>E159*F159</f>
        <v>0</v>
      </c>
    </row>
    <row r="160" spans="1:7" ht="25.5">
      <c r="A160" s="171" t="s">
        <v>129</v>
      </c>
      <c r="B160" s="147" t="s">
        <v>112</v>
      </c>
      <c r="C160" s="142" t="s">
        <v>44</v>
      </c>
      <c r="D160" s="148">
        <v>1</v>
      </c>
      <c r="E160" s="150"/>
      <c r="F160" s="145"/>
      <c r="G160" s="210">
        <f>E160*F160</f>
        <v>0</v>
      </c>
    </row>
    <row r="161" spans="1:7">
      <c r="A161" s="31"/>
      <c r="B161" s="25"/>
      <c r="C161" s="28"/>
      <c r="D161" s="59"/>
      <c r="E161" s="104"/>
      <c r="F161" s="45"/>
      <c r="G161" s="251"/>
    </row>
    <row r="162" spans="1:7" ht="51">
      <c r="A162" s="171" t="s">
        <v>130</v>
      </c>
      <c r="B162" s="147" t="s">
        <v>114</v>
      </c>
      <c r="C162" s="142" t="s">
        <v>77</v>
      </c>
      <c r="D162" s="148">
        <v>10</v>
      </c>
      <c r="E162" s="150"/>
      <c r="F162" s="145"/>
      <c r="G162" s="210">
        <f>E162*F162</f>
        <v>0</v>
      </c>
    </row>
    <row r="163" spans="1:7">
      <c r="A163" s="31"/>
      <c r="B163" s="79"/>
      <c r="C163" s="61"/>
      <c r="D163" s="61"/>
      <c r="E163" s="105"/>
      <c r="F163" s="45"/>
      <c r="G163" s="251"/>
    </row>
    <row r="164" spans="1:7" ht="51">
      <c r="A164" s="171" t="s">
        <v>131</v>
      </c>
      <c r="B164" s="147" t="s">
        <v>116</v>
      </c>
      <c r="C164" s="142" t="s">
        <v>77</v>
      </c>
      <c r="D164" s="148">
        <v>7</v>
      </c>
      <c r="E164" s="150"/>
      <c r="F164" s="145"/>
      <c r="G164" s="210">
        <f>E164*F164</f>
        <v>0</v>
      </c>
    </row>
    <row r="165" spans="1:7">
      <c r="A165" s="171" t="s">
        <v>132</v>
      </c>
      <c r="B165" s="147" t="s">
        <v>118</v>
      </c>
      <c r="C165" s="142" t="s">
        <v>88</v>
      </c>
      <c r="D165" s="187">
        <v>5</v>
      </c>
      <c r="E165" s="150"/>
      <c r="F165" s="145"/>
      <c r="G165" s="210">
        <f>E165*F165</f>
        <v>0</v>
      </c>
    </row>
    <row r="166" spans="1:7">
      <c r="A166" s="31"/>
      <c r="B166" s="73"/>
      <c r="C166" s="28"/>
      <c r="D166" s="60"/>
      <c r="E166" s="105"/>
      <c r="F166" s="45"/>
      <c r="G166" s="251"/>
    </row>
    <row r="167" spans="1:7" ht="38.25">
      <c r="A167" s="171" t="s">
        <v>133</v>
      </c>
      <c r="B167" s="147" t="s">
        <v>120</v>
      </c>
      <c r="C167" s="142" t="s">
        <v>88</v>
      </c>
      <c r="D167" s="148">
        <v>2</v>
      </c>
      <c r="E167" s="150"/>
      <c r="F167" s="145"/>
      <c r="G167" s="210">
        <f>E167*F167</f>
        <v>0</v>
      </c>
    </row>
    <row r="168" spans="1:7">
      <c r="A168" s="31"/>
      <c r="B168" s="72"/>
      <c r="C168" s="28"/>
      <c r="D168" s="58"/>
      <c r="E168" s="105"/>
      <c r="F168" s="45"/>
      <c r="G168" s="251"/>
    </row>
    <row r="169" spans="1:7" ht="25.5">
      <c r="A169" s="171" t="s">
        <v>134</v>
      </c>
      <c r="B169" s="147" t="s">
        <v>122</v>
      </c>
      <c r="C169" s="142" t="s">
        <v>88</v>
      </c>
      <c r="D169" s="148">
        <v>2</v>
      </c>
      <c r="E169" s="150"/>
      <c r="F169" s="145"/>
      <c r="G169" s="210">
        <f>E169*F169</f>
        <v>0</v>
      </c>
    </row>
    <row r="170" spans="1:7">
      <c r="A170" s="31"/>
      <c r="B170" s="51"/>
      <c r="C170" s="28"/>
      <c r="D170" s="58"/>
      <c r="E170" s="105"/>
      <c r="F170" s="45"/>
      <c r="G170" s="251"/>
    </row>
    <row r="171" spans="1:7">
      <c r="A171" s="171" t="s">
        <v>135</v>
      </c>
      <c r="B171" s="147" t="s">
        <v>124</v>
      </c>
      <c r="C171" s="142" t="s">
        <v>88</v>
      </c>
      <c r="D171" s="187">
        <v>2</v>
      </c>
      <c r="E171" s="150"/>
      <c r="F171" s="145"/>
      <c r="G171" s="210">
        <f>E171*F171</f>
        <v>0</v>
      </c>
    </row>
    <row r="172" spans="1:7">
      <c r="A172" s="31"/>
      <c r="B172" s="73"/>
      <c r="C172" s="28"/>
      <c r="D172" s="59"/>
      <c r="E172" s="106"/>
      <c r="F172" s="45"/>
      <c r="G172" s="251"/>
    </row>
    <row r="173" spans="1:7">
      <c r="A173" s="160"/>
      <c r="B173" s="178" t="s">
        <v>136</v>
      </c>
      <c r="C173" s="179"/>
      <c r="D173" s="179"/>
      <c r="E173" s="180"/>
      <c r="F173" s="181"/>
      <c r="G173" s="249">
        <f>G158+G159+G160+G164+G162+G165+G167+G169+G171</f>
        <v>0</v>
      </c>
    </row>
    <row r="174" spans="1:7">
      <c r="A174" s="31"/>
      <c r="B174" s="77"/>
      <c r="C174" s="61"/>
      <c r="D174" s="61"/>
      <c r="E174" s="105"/>
      <c r="F174" s="45"/>
      <c r="G174" s="251"/>
    </row>
    <row r="175" spans="1:7">
      <c r="A175" s="31"/>
      <c r="C175" s="44"/>
      <c r="D175" s="44"/>
      <c r="E175" s="44"/>
      <c r="F175" s="45"/>
      <c r="G175" s="251"/>
    </row>
    <row r="176" spans="1:7">
      <c r="A176" s="31"/>
      <c r="B176" s="77"/>
      <c r="C176" s="61"/>
      <c r="D176" s="61"/>
      <c r="E176" s="105"/>
      <c r="F176" s="45"/>
      <c r="G176" s="251"/>
    </row>
    <row r="177" spans="1:7">
      <c r="A177" s="31"/>
      <c r="B177" s="78" t="s">
        <v>137</v>
      </c>
      <c r="C177" s="28"/>
      <c r="D177" s="58"/>
      <c r="E177" s="105"/>
      <c r="F177" s="45"/>
      <c r="G177" s="251"/>
    </row>
    <row r="178" spans="1:7">
      <c r="A178" s="31"/>
      <c r="B178" s="80" t="s">
        <v>138</v>
      </c>
      <c r="C178" s="28"/>
      <c r="D178" s="59"/>
      <c r="E178" s="104"/>
      <c r="F178" s="45"/>
      <c r="G178" s="251"/>
    </row>
    <row r="179" spans="1:7">
      <c r="A179" s="31"/>
      <c r="B179" s="81" t="s">
        <v>139</v>
      </c>
      <c r="C179" s="28"/>
      <c r="D179" s="59"/>
      <c r="E179" s="104"/>
      <c r="F179" s="45"/>
      <c r="G179" s="251"/>
    </row>
    <row r="180" spans="1:7">
      <c r="A180" s="171" t="s">
        <v>140</v>
      </c>
      <c r="B180" s="147" t="s">
        <v>107</v>
      </c>
      <c r="C180" s="142" t="s">
        <v>108</v>
      </c>
      <c r="D180" s="290"/>
      <c r="E180" s="291"/>
      <c r="F180" s="292"/>
      <c r="G180" s="293"/>
    </row>
    <row r="181" spans="1:7" ht="76.5">
      <c r="A181" s="171" t="s">
        <v>141</v>
      </c>
      <c r="B181" s="147" t="s">
        <v>142</v>
      </c>
      <c r="C181" s="142" t="s">
        <v>96</v>
      </c>
      <c r="D181" s="148">
        <v>8.5</v>
      </c>
      <c r="E181" s="150"/>
      <c r="F181" s="145"/>
      <c r="G181" s="210">
        <f>E181*F181</f>
        <v>0</v>
      </c>
    </row>
    <row r="182" spans="1:7" ht="25.5">
      <c r="A182" s="171" t="s">
        <v>143</v>
      </c>
      <c r="B182" s="147" t="s">
        <v>112</v>
      </c>
      <c r="C182" s="142" t="s">
        <v>44</v>
      </c>
      <c r="D182" s="148">
        <v>1</v>
      </c>
      <c r="E182" s="150"/>
      <c r="F182" s="145"/>
      <c r="G182" s="210">
        <f>E182*F182</f>
        <v>0</v>
      </c>
    </row>
    <row r="183" spans="1:7">
      <c r="A183" s="31"/>
      <c r="B183" s="25"/>
      <c r="C183" s="28"/>
      <c r="D183" s="59"/>
      <c r="E183" s="104"/>
      <c r="F183" s="45"/>
      <c r="G183" s="251"/>
    </row>
    <row r="184" spans="1:7">
      <c r="A184" s="31"/>
      <c r="B184" s="80" t="s">
        <v>144</v>
      </c>
      <c r="C184" s="28"/>
      <c r="D184" s="59"/>
      <c r="E184" s="104"/>
      <c r="F184" s="45"/>
      <c r="G184" s="251"/>
    </row>
    <row r="185" spans="1:7" ht="25.5">
      <c r="A185" s="171" t="s">
        <v>145</v>
      </c>
      <c r="B185" s="147" t="s">
        <v>146</v>
      </c>
      <c r="C185" s="142" t="s">
        <v>96</v>
      </c>
      <c r="D185" s="148">
        <v>8.5</v>
      </c>
      <c r="E185" s="188"/>
      <c r="F185" s="145"/>
      <c r="G185" s="210">
        <f>E185*F185</f>
        <v>0</v>
      </c>
    </row>
    <row r="186" spans="1:7">
      <c r="A186" s="31"/>
      <c r="B186" s="25"/>
      <c r="C186" s="28"/>
      <c r="D186" s="59"/>
      <c r="E186" s="106"/>
      <c r="F186" s="45"/>
      <c r="G186" s="251"/>
    </row>
    <row r="187" spans="1:7">
      <c r="A187" s="31"/>
      <c r="B187" s="80" t="s">
        <v>147</v>
      </c>
      <c r="C187" s="28"/>
      <c r="D187" s="59"/>
      <c r="E187" s="106"/>
      <c r="F187" s="45"/>
      <c r="G187" s="251"/>
    </row>
    <row r="188" spans="1:7">
      <c r="A188" s="171" t="s">
        <v>148</v>
      </c>
      <c r="B188" s="170" t="s">
        <v>149</v>
      </c>
      <c r="C188" s="142" t="s">
        <v>96</v>
      </c>
      <c r="D188" s="148">
        <v>8.5</v>
      </c>
      <c r="E188" s="189"/>
      <c r="F188" s="145"/>
      <c r="G188" s="210">
        <f>E188*F188</f>
        <v>0</v>
      </c>
    </row>
    <row r="189" spans="1:7">
      <c r="A189" s="171" t="s">
        <v>150</v>
      </c>
      <c r="B189" s="147" t="s">
        <v>151</v>
      </c>
      <c r="C189" s="142" t="s">
        <v>96</v>
      </c>
      <c r="D189" s="148">
        <v>8.5</v>
      </c>
      <c r="E189" s="189"/>
      <c r="F189" s="145"/>
      <c r="G189" s="210">
        <f t="shared" ref="G189:G194" si="0">E189*F189</f>
        <v>0</v>
      </c>
    </row>
    <row r="190" spans="1:7">
      <c r="A190" s="171" t="s">
        <v>152</v>
      </c>
      <c r="B190" s="147" t="s">
        <v>153</v>
      </c>
      <c r="C190" s="142" t="s">
        <v>96</v>
      </c>
      <c r="D190" s="148">
        <v>8.5</v>
      </c>
      <c r="E190" s="189"/>
      <c r="F190" s="145"/>
      <c r="G190" s="210">
        <f t="shared" si="0"/>
        <v>0</v>
      </c>
    </row>
    <row r="191" spans="1:7">
      <c r="A191" s="171" t="s">
        <v>154</v>
      </c>
      <c r="B191" s="146" t="s">
        <v>155</v>
      </c>
      <c r="C191" s="142" t="s">
        <v>96</v>
      </c>
      <c r="D191" s="148">
        <v>8.5</v>
      </c>
      <c r="E191" s="188"/>
      <c r="F191" s="145"/>
      <c r="G191" s="210">
        <f t="shared" si="0"/>
        <v>0</v>
      </c>
    </row>
    <row r="192" spans="1:7">
      <c r="A192" s="171" t="s">
        <v>156</v>
      </c>
      <c r="B192" s="146" t="s">
        <v>98</v>
      </c>
      <c r="C192" s="142" t="s">
        <v>96</v>
      </c>
      <c r="D192" s="148">
        <v>8.5</v>
      </c>
      <c r="E192" s="188"/>
      <c r="F192" s="145"/>
      <c r="G192" s="210">
        <f t="shared" si="0"/>
        <v>0</v>
      </c>
    </row>
    <row r="193" spans="1:7">
      <c r="A193" s="171" t="s">
        <v>157</v>
      </c>
      <c r="B193" s="146" t="s">
        <v>158</v>
      </c>
      <c r="C193" s="142" t="s">
        <v>96</v>
      </c>
      <c r="D193" s="148">
        <v>8.5</v>
      </c>
      <c r="E193" s="188"/>
      <c r="F193" s="145"/>
      <c r="G193" s="210">
        <f t="shared" si="0"/>
        <v>0</v>
      </c>
    </row>
    <row r="194" spans="1:7">
      <c r="A194" s="171" t="s">
        <v>159</v>
      </c>
      <c r="B194" s="146" t="s">
        <v>160</v>
      </c>
      <c r="C194" s="190" t="s">
        <v>161</v>
      </c>
      <c r="D194" s="148"/>
      <c r="E194" s="296"/>
      <c r="F194" s="292"/>
      <c r="G194" s="293"/>
    </row>
    <row r="195" spans="1:7">
      <c r="A195" s="31"/>
      <c r="B195" s="72"/>
      <c r="C195" s="28"/>
      <c r="D195" s="58"/>
      <c r="E195" s="105"/>
      <c r="F195" s="45"/>
      <c r="G195" s="251"/>
    </row>
    <row r="196" spans="1:7" ht="63.75">
      <c r="A196" s="171" t="s">
        <v>162</v>
      </c>
      <c r="B196" s="170" t="s">
        <v>163</v>
      </c>
      <c r="C196" s="142" t="s">
        <v>77</v>
      </c>
      <c r="D196" s="148">
        <v>4.5</v>
      </c>
      <c r="E196" s="175"/>
      <c r="F196" s="145"/>
      <c r="G196" s="252">
        <f>E196*F196</f>
        <v>0</v>
      </c>
    </row>
    <row r="197" spans="1:7">
      <c r="A197" s="31"/>
      <c r="B197" s="79"/>
      <c r="C197" s="61"/>
      <c r="D197" s="61"/>
      <c r="E197" s="105"/>
      <c r="F197" s="45"/>
      <c r="G197" s="251"/>
    </row>
    <row r="198" spans="1:7" ht="51">
      <c r="A198" s="171" t="s">
        <v>164</v>
      </c>
      <c r="B198" s="170" t="s">
        <v>116</v>
      </c>
      <c r="C198" s="142" t="s">
        <v>77</v>
      </c>
      <c r="D198" s="148">
        <v>11</v>
      </c>
      <c r="E198" s="175"/>
      <c r="F198" s="145"/>
      <c r="G198" s="210">
        <f>E198*F198</f>
        <v>0</v>
      </c>
    </row>
    <row r="199" spans="1:7">
      <c r="A199" s="159"/>
      <c r="B199" s="51"/>
      <c r="C199" s="28"/>
      <c r="D199" s="59"/>
      <c r="E199" s="105"/>
      <c r="F199" s="45"/>
      <c r="G199" s="251"/>
    </row>
    <row r="200" spans="1:7" ht="38.25">
      <c r="A200" s="171" t="s">
        <v>165</v>
      </c>
      <c r="B200" s="170" t="s">
        <v>166</v>
      </c>
      <c r="C200" s="142" t="s">
        <v>77</v>
      </c>
      <c r="D200" s="148">
        <v>4.5</v>
      </c>
      <c r="E200" s="175"/>
      <c r="F200" s="145"/>
      <c r="G200" s="210">
        <f>E200*F200</f>
        <v>0</v>
      </c>
    </row>
    <row r="201" spans="1:7">
      <c r="A201" s="159"/>
      <c r="B201" s="51"/>
      <c r="C201" s="28"/>
      <c r="D201" s="59"/>
      <c r="E201" s="105"/>
      <c r="F201" s="45"/>
      <c r="G201" s="251"/>
    </row>
    <row r="202" spans="1:7">
      <c r="A202" s="171" t="s">
        <v>167</v>
      </c>
      <c r="B202" s="146" t="s">
        <v>118</v>
      </c>
      <c r="C202" s="142" t="s">
        <v>88</v>
      </c>
      <c r="D202" s="168">
        <v>10</v>
      </c>
      <c r="E202" s="175"/>
      <c r="F202" s="145"/>
      <c r="G202" s="210">
        <f>E202*F202</f>
        <v>0</v>
      </c>
    </row>
    <row r="203" spans="1:7">
      <c r="A203" s="159"/>
      <c r="B203" s="73"/>
      <c r="C203" s="28"/>
      <c r="D203" s="60"/>
      <c r="E203" s="105"/>
      <c r="F203" s="45"/>
      <c r="G203" s="251"/>
    </row>
    <row r="204" spans="1:7" ht="38.25">
      <c r="A204" s="171" t="s">
        <v>168</v>
      </c>
      <c r="B204" s="170" t="s">
        <v>120</v>
      </c>
      <c r="C204" s="142" t="s">
        <v>88</v>
      </c>
      <c r="D204" s="143">
        <v>2</v>
      </c>
      <c r="E204" s="175"/>
      <c r="F204" s="145"/>
      <c r="G204" s="210">
        <f>E204*F204</f>
        <v>0</v>
      </c>
    </row>
    <row r="205" spans="1:7">
      <c r="A205" s="159"/>
      <c r="B205" s="72"/>
      <c r="C205" s="28"/>
      <c r="D205" s="58"/>
      <c r="E205" s="105"/>
      <c r="F205" s="45"/>
      <c r="G205" s="251"/>
    </row>
    <row r="206" spans="1:7" ht="25.5">
      <c r="A206" s="171" t="s">
        <v>169</v>
      </c>
      <c r="B206" s="170" t="s">
        <v>122</v>
      </c>
      <c r="C206" s="142" t="s">
        <v>88</v>
      </c>
      <c r="D206" s="143">
        <v>2</v>
      </c>
      <c r="E206" s="175"/>
      <c r="F206" s="145"/>
      <c r="G206" s="210">
        <f>E206*F206</f>
        <v>0</v>
      </c>
    </row>
    <row r="207" spans="1:7">
      <c r="A207" s="31"/>
      <c r="B207" s="51"/>
      <c r="C207" s="28"/>
      <c r="D207" s="58"/>
      <c r="E207" s="105"/>
      <c r="F207" s="45"/>
      <c r="G207" s="251"/>
    </row>
    <row r="208" spans="1:7">
      <c r="A208" s="171" t="s">
        <v>170</v>
      </c>
      <c r="B208" s="146" t="s">
        <v>124</v>
      </c>
      <c r="C208" s="142" t="s">
        <v>88</v>
      </c>
      <c r="D208" s="168">
        <v>2</v>
      </c>
      <c r="E208" s="175"/>
      <c r="F208" s="145"/>
      <c r="G208" s="210">
        <f>E208*F208</f>
        <v>0</v>
      </c>
    </row>
    <row r="209" spans="1:7">
      <c r="A209" s="31"/>
      <c r="B209" s="73"/>
      <c r="C209" s="28"/>
      <c r="D209" s="60"/>
      <c r="E209" s="105"/>
      <c r="F209" s="45"/>
      <c r="G209" s="251"/>
    </row>
    <row r="210" spans="1:7">
      <c r="A210" s="160"/>
      <c r="B210" s="178" t="s">
        <v>171</v>
      </c>
      <c r="C210" s="179"/>
      <c r="D210" s="179"/>
      <c r="E210" s="180"/>
      <c r="F210" s="181"/>
      <c r="G210" s="249">
        <f>G208+G206+G204+G202+G200+G198+G196+SUM(G188:G194)+G185+G182+G181+G180</f>
        <v>0</v>
      </c>
    </row>
    <row r="211" spans="1:7">
      <c r="A211" s="31"/>
      <c r="B211" s="71"/>
      <c r="C211" s="28"/>
      <c r="D211" s="60"/>
      <c r="E211" s="99"/>
      <c r="F211" s="45"/>
      <c r="G211" s="251"/>
    </row>
    <row r="212" spans="1:7">
      <c r="A212" s="31"/>
      <c r="B212" s="78" t="s">
        <v>172</v>
      </c>
      <c r="C212" s="28"/>
      <c r="D212" s="58"/>
      <c r="E212" s="105"/>
      <c r="F212" s="45"/>
      <c r="G212" s="251"/>
    </row>
    <row r="213" spans="1:7">
      <c r="A213" s="31"/>
      <c r="B213" s="79"/>
      <c r="C213" s="61"/>
      <c r="D213" s="61"/>
      <c r="E213" s="105"/>
      <c r="F213" s="45"/>
      <c r="G213" s="251"/>
    </row>
    <row r="214" spans="1:7" ht="25.5">
      <c r="A214" s="171" t="s">
        <v>173</v>
      </c>
      <c r="B214" s="170" t="s">
        <v>174</v>
      </c>
      <c r="C214" s="142" t="s">
        <v>175</v>
      </c>
      <c r="D214" s="148">
        <v>0.25</v>
      </c>
      <c r="E214" s="150"/>
      <c r="F214" s="145"/>
      <c r="G214" s="210">
        <f>E214*F214</f>
        <v>0</v>
      </c>
    </row>
    <row r="215" spans="1:7">
      <c r="A215" s="159"/>
      <c r="B215" s="82"/>
      <c r="C215" s="28"/>
      <c r="D215" s="59"/>
      <c r="E215" s="104"/>
      <c r="F215" s="45"/>
      <c r="G215" s="251"/>
    </row>
    <row r="216" spans="1:7" ht="38.25">
      <c r="A216" s="171" t="s">
        <v>176</v>
      </c>
      <c r="B216" s="170" t="s">
        <v>177</v>
      </c>
      <c r="C216" s="142" t="s">
        <v>44</v>
      </c>
      <c r="D216" s="143">
        <v>1</v>
      </c>
      <c r="E216" s="150"/>
      <c r="F216" s="145"/>
      <c r="G216" s="210">
        <f>E216*F216</f>
        <v>0</v>
      </c>
    </row>
    <row r="217" spans="1:7">
      <c r="A217" s="171" t="s">
        <v>178</v>
      </c>
      <c r="B217" s="170" t="s">
        <v>179</v>
      </c>
      <c r="C217" s="142"/>
      <c r="D217" s="143"/>
      <c r="E217" s="191"/>
      <c r="F217" s="145"/>
      <c r="G217" s="210">
        <f>E217*F217</f>
        <v>0</v>
      </c>
    </row>
    <row r="218" spans="1:7">
      <c r="A218" s="171" t="s">
        <v>180</v>
      </c>
      <c r="B218" s="170" t="s">
        <v>181</v>
      </c>
      <c r="C218" s="142"/>
      <c r="D218" s="143"/>
      <c r="E218" s="191"/>
      <c r="F218" s="145"/>
      <c r="G218" s="210">
        <f>E218*F218</f>
        <v>0</v>
      </c>
    </row>
    <row r="219" spans="1:7">
      <c r="A219" s="31"/>
      <c r="B219" s="73"/>
      <c r="C219" s="28"/>
      <c r="D219" s="59"/>
      <c r="E219" s="104"/>
      <c r="F219" s="45"/>
      <c r="G219" s="251"/>
    </row>
    <row r="220" spans="1:7">
      <c r="A220" s="160"/>
      <c r="B220" s="178" t="s">
        <v>182</v>
      </c>
      <c r="C220" s="179"/>
      <c r="D220" s="179"/>
      <c r="E220" s="180"/>
      <c r="F220" s="181"/>
      <c r="G220" s="249">
        <f>G218+G217+G216+G214</f>
        <v>0</v>
      </c>
    </row>
    <row r="221" spans="1:7">
      <c r="A221" s="31"/>
      <c r="B221" s="71"/>
      <c r="C221" s="28"/>
      <c r="D221" s="60"/>
      <c r="E221" s="99"/>
      <c r="F221" s="45"/>
      <c r="G221" s="251"/>
    </row>
    <row r="222" spans="1:7">
      <c r="A222" s="160"/>
      <c r="B222" s="178" t="s">
        <v>183</v>
      </c>
      <c r="C222" s="179"/>
      <c r="D222" s="179"/>
      <c r="E222" s="180"/>
      <c r="F222" s="181"/>
      <c r="G222" s="249">
        <f>G220+G210+G173+G154</f>
        <v>0</v>
      </c>
    </row>
    <row r="223" spans="1:7">
      <c r="A223" s="31"/>
      <c r="B223" s="73"/>
      <c r="C223" s="28"/>
      <c r="D223" s="58"/>
      <c r="E223" s="105"/>
      <c r="F223" s="45"/>
      <c r="G223" s="251"/>
    </row>
    <row r="224" spans="1:7">
      <c r="A224" s="31"/>
      <c r="B224" s="72" t="s">
        <v>184</v>
      </c>
      <c r="C224" s="28"/>
      <c r="D224" s="58"/>
      <c r="E224" s="105"/>
      <c r="F224" s="45"/>
      <c r="G224" s="251"/>
    </row>
    <row r="225" spans="1:7">
      <c r="A225" s="31"/>
      <c r="B225" s="72"/>
      <c r="C225" s="28"/>
      <c r="D225" s="58"/>
      <c r="E225" s="105"/>
      <c r="F225" s="45"/>
      <c r="G225" s="251"/>
    </row>
    <row r="226" spans="1:7" ht="38.25">
      <c r="A226" s="171" t="s">
        <v>185</v>
      </c>
      <c r="B226" s="170" t="s">
        <v>120</v>
      </c>
      <c r="C226" s="142" t="s">
        <v>88</v>
      </c>
      <c r="D226" s="143">
        <v>4</v>
      </c>
      <c r="E226" s="175"/>
      <c r="F226" s="145"/>
      <c r="G226" s="210">
        <f>E226*F226</f>
        <v>0</v>
      </c>
    </row>
    <row r="227" spans="1:7">
      <c r="A227" s="31"/>
      <c r="B227" s="72"/>
      <c r="C227" s="28"/>
      <c r="D227" s="58"/>
      <c r="E227" s="105"/>
      <c r="F227" s="45"/>
      <c r="G227" s="251"/>
    </row>
    <row r="228" spans="1:7" ht="25.5">
      <c r="A228" s="171" t="s">
        <v>186</v>
      </c>
      <c r="B228" s="170" t="s">
        <v>122</v>
      </c>
      <c r="C228" s="142" t="s">
        <v>88</v>
      </c>
      <c r="D228" s="143">
        <v>4</v>
      </c>
      <c r="E228" s="175"/>
      <c r="F228" s="145"/>
      <c r="G228" s="210">
        <f>E228*F228</f>
        <v>0</v>
      </c>
    </row>
    <row r="229" spans="1:7">
      <c r="A229" s="31"/>
      <c r="B229" s="72"/>
      <c r="C229" s="28"/>
      <c r="D229" s="58"/>
      <c r="E229" s="105"/>
      <c r="F229" s="45"/>
      <c r="G229" s="251"/>
    </row>
    <row r="230" spans="1:7">
      <c r="A230" s="171" t="s">
        <v>187</v>
      </c>
      <c r="B230" s="146" t="s">
        <v>188</v>
      </c>
      <c r="C230" s="142" t="s">
        <v>77</v>
      </c>
      <c r="D230" s="143">
        <v>32</v>
      </c>
      <c r="E230" s="175"/>
      <c r="F230" s="145"/>
      <c r="G230" s="210">
        <f>E230*F230</f>
        <v>0</v>
      </c>
    </row>
    <row r="231" spans="1:7">
      <c r="A231" s="31"/>
      <c r="B231" s="73"/>
      <c r="C231" s="28"/>
      <c r="D231" s="58"/>
      <c r="E231" s="105"/>
      <c r="F231" s="45"/>
      <c r="G231" s="251"/>
    </row>
    <row r="232" spans="1:7">
      <c r="A232" s="160"/>
      <c r="B232" s="178" t="s">
        <v>189</v>
      </c>
      <c r="C232" s="179"/>
      <c r="D232" s="179"/>
      <c r="E232" s="180"/>
      <c r="F232" s="181"/>
      <c r="G232" s="249">
        <f>G226+G228+G230</f>
        <v>0</v>
      </c>
    </row>
    <row r="233" spans="1:7">
      <c r="A233" s="31"/>
      <c r="B233" s="73"/>
      <c r="C233" s="28"/>
      <c r="D233" s="58"/>
      <c r="E233" s="105"/>
      <c r="F233" s="45"/>
      <c r="G233" s="251"/>
    </row>
    <row r="234" spans="1:7">
      <c r="A234" s="31"/>
      <c r="B234" s="72" t="s">
        <v>190</v>
      </c>
      <c r="C234" s="28"/>
      <c r="D234" s="58"/>
      <c r="E234" s="105"/>
      <c r="F234" s="45"/>
      <c r="G234" s="251"/>
    </row>
    <row r="235" spans="1:7">
      <c r="A235" s="31"/>
      <c r="B235" s="72"/>
      <c r="C235" s="28"/>
      <c r="D235" s="58"/>
      <c r="E235" s="105"/>
      <c r="F235" s="45"/>
      <c r="G235" s="251"/>
    </row>
    <row r="236" spans="1:7">
      <c r="A236" s="171" t="s">
        <v>191</v>
      </c>
      <c r="B236" s="146" t="s">
        <v>163</v>
      </c>
      <c r="C236" s="142" t="s">
        <v>77</v>
      </c>
      <c r="D236" s="143">
        <v>14</v>
      </c>
      <c r="E236" s="175"/>
      <c r="F236" s="145"/>
      <c r="G236" s="210">
        <f>E236*F236</f>
        <v>0</v>
      </c>
    </row>
    <row r="237" spans="1:7">
      <c r="A237" s="31"/>
      <c r="B237" s="79"/>
      <c r="C237" s="61"/>
      <c r="D237" s="61"/>
      <c r="E237" s="105"/>
      <c r="F237" s="45"/>
      <c r="G237" s="251"/>
    </row>
    <row r="238" spans="1:7">
      <c r="A238" s="171" t="s">
        <v>192</v>
      </c>
      <c r="B238" s="146" t="s">
        <v>118</v>
      </c>
      <c r="C238" s="142" t="s">
        <v>88</v>
      </c>
      <c r="D238" s="143">
        <v>3</v>
      </c>
      <c r="E238" s="175"/>
      <c r="F238" s="145"/>
      <c r="G238" s="210">
        <f>E238*F238</f>
        <v>0</v>
      </c>
    </row>
    <row r="239" spans="1:7">
      <c r="A239" s="31"/>
      <c r="B239" s="73"/>
      <c r="C239" s="28"/>
      <c r="D239" s="60"/>
      <c r="E239" s="105"/>
      <c r="F239" s="45"/>
      <c r="G239" s="251"/>
    </row>
    <row r="240" spans="1:7">
      <c r="A240" s="160"/>
      <c r="B240" s="178" t="s">
        <v>193</v>
      </c>
      <c r="C240" s="179"/>
      <c r="D240" s="179"/>
      <c r="E240" s="180"/>
      <c r="F240" s="181"/>
      <c r="G240" s="249">
        <f>G236+G238</f>
        <v>0</v>
      </c>
    </row>
    <row r="241" spans="1:7">
      <c r="A241" s="31"/>
      <c r="B241" s="71"/>
      <c r="C241" s="28"/>
      <c r="D241" s="60"/>
      <c r="E241" s="99"/>
      <c r="F241" s="45"/>
      <c r="G241" s="251"/>
    </row>
    <row r="242" spans="1:7">
      <c r="A242" s="31"/>
      <c r="B242" s="71"/>
      <c r="C242" s="28"/>
      <c r="D242" s="60"/>
      <c r="E242" s="99"/>
      <c r="F242" s="45"/>
      <c r="G242" s="251"/>
    </row>
    <row r="243" spans="1:7">
      <c r="A243" s="31"/>
      <c r="B243" s="71"/>
      <c r="C243" s="28"/>
      <c r="D243" s="60"/>
      <c r="E243" s="99"/>
      <c r="F243" s="45"/>
      <c r="G243" s="251"/>
    </row>
    <row r="244" spans="1:7">
      <c r="A244" s="31"/>
      <c r="B244" s="71"/>
      <c r="C244" s="28"/>
      <c r="D244" s="60"/>
      <c r="E244" s="99"/>
      <c r="F244" s="45"/>
      <c r="G244" s="251"/>
    </row>
    <row r="245" spans="1:7">
      <c r="A245" s="31"/>
      <c r="B245" s="71"/>
      <c r="C245" s="28"/>
      <c r="D245" s="60"/>
      <c r="E245" s="99"/>
      <c r="F245" s="45"/>
      <c r="G245" s="251"/>
    </row>
    <row r="246" spans="1:7">
      <c r="A246" s="31"/>
      <c r="B246" s="71"/>
      <c r="C246" s="28"/>
      <c r="D246" s="60"/>
      <c r="E246" s="99"/>
      <c r="F246" s="45"/>
      <c r="G246" s="251"/>
    </row>
    <row r="247" spans="1:7">
      <c r="A247" s="31"/>
      <c r="B247" s="71"/>
      <c r="C247" s="28"/>
      <c r="D247" s="60"/>
      <c r="E247" s="99"/>
      <c r="F247" s="45"/>
      <c r="G247" s="251"/>
    </row>
    <row r="248" spans="1:7">
      <c r="A248" s="31"/>
      <c r="B248" s="71"/>
      <c r="C248" s="28"/>
      <c r="D248" s="60"/>
      <c r="E248" s="99"/>
      <c r="F248" s="45"/>
      <c r="G248" s="251"/>
    </row>
    <row r="249" spans="1:7">
      <c r="A249" s="31"/>
      <c r="B249" s="71"/>
      <c r="C249" s="28"/>
      <c r="D249" s="60"/>
      <c r="E249" s="99"/>
      <c r="F249" s="45"/>
      <c r="G249" s="251"/>
    </row>
    <row r="250" spans="1:7">
      <c r="A250" s="31"/>
      <c r="B250" s="71"/>
      <c r="C250" s="28"/>
      <c r="D250" s="60"/>
      <c r="E250" s="99"/>
      <c r="F250" s="45"/>
      <c r="G250" s="251"/>
    </row>
    <row r="251" spans="1:7">
      <c r="A251" s="31"/>
      <c r="B251" s="71"/>
      <c r="C251" s="28"/>
      <c r="D251" s="60"/>
      <c r="E251" s="99"/>
      <c r="F251" s="45"/>
      <c r="G251" s="251"/>
    </row>
    <row r="252" spans="1:7">
      <c r="A252" s="31"/>
      <c r="B252" s="71"/>
      <c r="C252" s="28"/>
      <c r="D252" s="60"/>
      <c r="E252" s="99"/>
      <c r="F252" s="45"/>
      <c r="G252" s="251"/>
    </row>
    <row r="253" spans="1:7">
      <c r="A253" s="31"/>
      <c r="B253" s="71"/>
      <c r="C253" s="28"/>
      <c r="D253" s="60"/>
      <c r="E253" s="99"/>
      <c r="F253" s="45"/>
      <c r="G253" s="251"/>
    </row>
    <row r="254" spans="1:7">
      <c r="A254" s="31"/>
      <c r="B254" s="71"/>
      <c r="C254" s="28"/>
      <c r="D254" s="60"/>
      <c r="E254" s="99"/>
      <c r="F254" s="45"/>
      <c r="G254" s="251"/>
    </row>
    <row r="255" spans="1:7">
      <c r="A255" s="31"/>
      <c r="B255" s="71"/>
      <c r="C255" s="28"/>
      <c r="D255" s="60"/>
      <c r="E255" s="99"/>
      <c r="F255" s="45"/>
      <c r="G255" s="251"/>
    </row>
    <row r="256" spans="1:7">
      <c r="A256" s="31"/>
      <c r="B256" s="71"/>
      <c r="C256" s="28"/>
      <c r="D256" s="60"/>
      <c r="E256" s="99"/>
      <c r="F256" s="45"/>
      <c r="G256" s="251"/>
    </row>
    <row r="257" spans="1:7">
      <c r="A257" s="31"/>
      <c r="B257" s="72" t="s">
        <v>194</v>
      </c>
      <c r="C257" s="28"/>
      <c r="D257" s="58"/>
      <c r="E257" s="105"/>
      <c r="F257" s="45"/>
      <c r="G257" s="251"/>
    </row>
    <row r="258" spans="1:7">
      <c r="A258" s="31"/>
      <c r="B258" s="71"/>
      <c r="C258" s="28"/>
      <c r="D258" s="60"/>
      <c r="E258" s="99"/>
      <c r="F258" s="45"/>
      <c r="G258" s="251"/>
    </row>
    <row r="259" spans="1:7" ht="194.25" customHeight="1">
      <c r="A259" s="31"/>
      <c r="B259" s="83" t="s">
        <v>195</v>
      </c>
      <c r="C259" s="61"/>
      <c r="D259" s="61"/>
      <c r="E259" s="107"/>
      <c r="F259" s="45"/>
      <c r="G259" s="251"/>
    </row>
    <row r="260" spans="1:7">
      <c r="B260" s="79" t="s">
        <v>196</v>
      </c>
      <c r="C260" s="61"/>
      <c r="D260" s="61"/>
      <c r="E260" s="107"/>
      <c r="F260" s="45"/>
      <c r="G260" s="251"/>
    </row>
    <row r="261" spans="1:7">
      <c r="A261" s="166" t="s">
        <v>197</v>
      </c>
      <c r="B261" s="192" t="s">
        <v>198</v>
      </c>
      <c r="C261" s="173" t="s">
        <v>88</v>
      </c>
      <c r="D261" s="148">
        <v>12</v>
      </c>
      <c r="E261" s="193"/>
      <c r="F261" s="145"/>
      <c r="G261" s="210">
        <f>E261*F261</f>
        <v>0</v>
      </c>
    </row>
    <row r="262" spans="1:7">
      <c r="A262" s="158"/>
      <c r="B262" s="79"/>
      <c r="C262" s="61"/>
      <c r="D262" s="59"/>
      <c r="E262" s="100"/>
      <c r="F262" s="45"/>
      <c r="G262" s="251"/>
    </row>
    <row r="263" spans="1:7">
      <c r="A263" s="158"/>
      <c r="B263" s="79" t="s">
        <v>199</v>
      </c>
      <c r="C263" s="61"/>
      <c r="D263" s="61"/>
      <c r="E263" s="107"/>
      <c r="F263" s="45"/>
      <c r="G263" s="251"/>
    </row>
    <row r="264" spans="1:7">
      <c r="A264" s="166" t="s">
        <v>200</v>
      </c>
      <c r="B264" s="192" t="s">
        <v>201</v>
      </c>
      <c r="C264" s="173" t="s">
        <v>88</v>
      </c>
      <c r="D264" s="148">
        <v>20</v>
      </c>
      <c r="E264" s="193"/>
      <c r="F264" s="145"/>
      <c r="G264" s="210">
        <f>E264*F264</f>
        <v>0</v>
      </c>
    </row>
    <row r="265" spans="1:7">
      <c r="A265" s="166" t="s">
        <v>202</v>
      </c>
      <c r="B265" s="192" t="s">
        <v>203</v>
      </c>
      <c r="C265" s="173" t="s">
        <v>88</v>
      </c>
      <c r="D265" s="148">
        <v>4</v>
      </c>
      <c r="E265" s="193"/>
      <c r="F265" s="145"/>
      <c r="G265" s="210">
        <f>E265*F265</f>
        <v>0</v>
      </c>
    </row>
    <row r="266" spans="1:7">
      <c r="A266" s="158"/>
      <c r="B266" s="79"/>
      <c r="C266" s="61"/>
      <c r="D266" s="59"/>
      <c r="E266" s="100"/>
      <c r="F266" s="45"/>
      <c r="G266" s="251"/>
    </row>
    <row r="267" spans="1:7">
      <c r="A267" t="s">
        <v>204</v>
      </c>
      <c r="B267" s="79" t="s">
        <v>205</v>
      </c>
      <c r="C267" s="61"/>
      <c r="D267" s="59"/>
      <c r="E267" s="100"/>
      <c r="F267" s="45"/>
      <c r="G267" s="251"/>
    </row>
    <row r="268" spans="1:7">
      <c r="A268" s="166"/>
      <c r="B268" s="192" t="s">
        <v>198</v>
      </c>
      <c r="C268" s="173" t="s">
        <v>88</v>
      </c>
      <c r="D268" s="148">
        <v>7</v>
      </c>
      <c r="E268" s="193"/>
      <c r="F268" s="145"/>
      <c r="G268" s="210">
        <f>E268*F268</f>
        <v>0</v>
      </c>
    </row>
    <row r="269" spans="1:7">
      <c r="A269" s="158"/>
      <c r="B269" s="79"/>
      <c r="C269" s="61"/>
      <c r="D269" s="61"/>
      <c r="E269" s="105"/>
      <c r="F269" s="45"/>
      <c r="G269" s="251"/>
    </row>
    <row r="270" spans="1:7">
      <c r="A270" s="158" t="s">
        <v>206</v>
      </c>
      <c r="B270" s="79" t="s">
        <v>207</v>
      </c>
      <c r="C270" s="61"/>
      <c r="D270" s="59"/>
      <c r="E270" s="100"/>
      <c r="F270" s="45"/>
      <c r="G270" s="251"/>
    </row>
    <row r="271" spans="1:7">
      <c r="A271" s="166"/>
      <c r="B271" s="192" t="s">
        <v>203</v>
      </c>
      <c r="C271" s="173" t="s">
        <v>88</v>
      </c>
      <c r="D271" s="148">
        <v>8</v>
      </c>
      <c r="E271" s="193"/>
      <c r="F271" s="145"/>
      <c r="G271" s="210">
        <f>E271*F271</f>
        <v>0</v>
      </c>
    </row>
    <row r="272" spans="1:7">
      <c r="A272" s="158"/>
      <c r="B272" s="79"/>
      <c r="C272" s="61"/>
      <c r="D272" s="61"/>
      <c r="E272" s="105"/>
      <c r="F272" s="45"/>
      <c r="G272" s="251"/>
    </row>
    <row r="273" spans="1:7">
      <c r="A273" s="158" t="s">
        <v>208</v>
      </c>
      <c r="B273" s="79" t="s">
        <v>209</v>
      </c>
      <c r="C273" s="61"/>
      <c r="D273" s="59"/>
      <c r="E273" s="100"/>
      <c r="F273" s="45"/>
      <c r="G273" s="251"/>
    </row>
    <row r="274" spans="1:7">
      <c r="A274" s="169"/>
      <c r="B274" s="192" t="s">
        <v>203</v>
      </c>
      <c r="C274" s="173" t="s">
        <v>88</v>
      </c>
      <c r="D274" s="148">
        <v>8</v>
      </c>
      <c r="E274" s="193"/>
      <c r="F274" s="145"/>
      <c r="G274" s="210">
        <f>E274*F274</f>
        <v>0</v>
      </c>
    </row>
    <row r="275" spans="1:7">
      <c r="A275" s="31"/>
      <c r="B275" s="79"/>
      <c r="C275" s="61"/>
      <c r="D275" s="61"/>
      <c r="E275" s="105"/>
      <c r="F275" s="45"/>
      <c r="G275" s="251"/>
    </row>
    <row r="276" spans="1:7">
      <c r="A276" s="160"/>
      <c r="B276" s="178" t="s">
        <v>210</v>
      </c>
      <c r="C276" s="179"/>
      <c r="D276" s="179"/>
      <c r="E276" s="180"/>
      <c r="F276" s="181"/>
      <c r="G276" s="249">
        <f>G261+G264+G265+G268+G271+G274</f>
        <v>0</v>
      </c>
    </row>
    <row r="277" spans="1:7">
      <c r="A277" s="31"/>
      <c r="B277" s="77"/>
      <c r="C277" s="61"/>
      <c r="D277" s="61"/>
      <c r="E277" s="105"/>
      <c r="F277" s="45"/>
      <c r="G277" s="251"/>
    </row>
    <row r="278" spans="1:7">
      <c r="A278" s="31"/>
      <c r="B278" s="72" t="s">
        <v>211</v>
      </c>
      <c r="C278" s="28"/>
      <c r="D278" s="58"/>
      <c r="E278" s="105"/>
      <c r="F278" s="45"/>
      <c r="G278" s="251"/>
    </row>
    <row r="279" spans="1:7">
      <c r="A279" s="31"/>
      <c r="B279" s="71"/>
      <c r="C279" s="28"/>
      <c r="D279" s="60"/>
      <c r="E279" s="99"/>
      <c r="F279" s="45"/>
      <c r="G279" s="251"/>
    </row>
    <row r="280" spans="1:7">
      <c r="A280" s="166" t="s">
        <v>212</v>
      </c>
      <c r="B280" s="147" t="s">
        <v>213</v>
      </c>
      <c r="C280" s="173" t="s">
        <v>44</v>
      </c>
      <c r="D280" s="148">
        <v>1</v>
      </c>
      <c r="E280" s="193"/>
      <c r="F280" s="145"/>
      <c r="G280" s="210">
        <f>E280*F280</f>
        <v>0</v>
      </c>
    </row>
    <row r="281" spans="1:7">
      <c r="A281" s="158"/>
      <c r="B281" s="71"/>
      <c r="C281" s="28"/>
      <c r="D281" s="60"/>
      <c r="E281" s="99"/>
      <c r="F281" s="45"/>
      <c r="G281" s="251"/>
    </row>
    <row r="282" spans="1:7">
      <c r="A282" s="166" t="s">
        <v>214</v>
      </c>
      <c r="B282" s="147" t="s">
        <v>215</v>
      </c>
      <c r="C282" s="173" t="s">
        <v>96</v>
      </c>
      <c r="D282" s="148">
        <v>68</v>
      </c>
      <c r="E282" s="193"/>
      <c r="F282" s="145"/>
      <c r="G282" s="210">
        <f>E282*F282</f>
        <v>0</v>
      </c>
    </row>
    <row r="283" spans="1:7">
      <c r="A283" s="158"/>
      <c r="B283" s="84"/>
      <c r="C283" s="61"/>
      <c r="D283" s="59"/>
      <c r="E283" s="100"/>
      <c r="F283" s="45"/>
      <c r="G283" s="251"/>
    </row>
    <row r="284" spans="1:7">
      <c r="A284" s="166" t="s">
        <v>216</v>
      </c>
      <c r="B284" s="147" t="s">
        <v>217</v>
      </c>
      <c r="C284" s="173" t="s">
        <v>77</v>
      </c>
      <c r="D284" s="148">
        <v>40</v>
      </c>
      <c r="E284" s="193"/>
      <c r="F284" s="145"/>
      <c r="G284" s="210">
        <f>E284*F284</f>
        <v>0</v>
      </c>
    </row>
    <row r="285" spans="1:7">
      <c r="A285" s="158"/>
      <c r="B285" s="79"/>
      <c r="C285" s="61"/>
      <c r="D285" s="61"/>
      <c r="E285" s="105"/>
      <c r="F285" s="45"/>
      <c r="G285" s="251"/>
    </row>
    <row r="286" spans="1:7">
      <c r="A286" s="160"/>
      <c r="B286" s="178" t="s">
        <v>218</v>
      </c>
      <c r="C286" s="179"/>
      <c r="D286" s="179"/>
      <c r="E286" s="180"/>
      <c r="F286" s="181"/>
      <c r="G286" s="249"/>
    </row>
    <row r="287" spans="1:7">
      <c r="A287" s="31"/>
      <c r="B287" s="85"/>
      <c r="C287" s="28"/>
      <c r="D287" s="58"/>
      <c r="E287" s="100"/>
      <c r="F287" s="45"/>
      <c r="G287" s="251"/>
    </row>
    <row r="288" spans="1:7">
      <c r="A288" s="31"/>
      <c r="B288" s="85"/>
      <c r="C288" s="28"/>
      <c r="D288" s="58"/>
      <c r="E288" s="100"/>
      <c r="F288" s="45"/>
      <c r="G288" s="251"/>
    </row>
    <row r="289" spans="1:7">
      <c r="A289" s="31"/>
      <c r="B289" s="85"/>
      <c r="C289" s="28"/>
      <c r="D289" s="58"/>
      <c r="E289" s="100"/>
      <c r="F289" s="45"/>
      <c r="G289" s="251"/>
    </row>
    <row r="290" spans="1:7">
      <c r="A290" s="31"/>
      <c r="B290" s="85"/>
      <c r="C290" s="28"/>
      <c r="D290" s="58"/>
      <c r="E290" s="100"/>
      <c r="F290" s="45"/>
      <c r="G290" s="251"/>
    </row>
    <row r="291" spans="1:7">
      <c r="A291" s="31"/>
      <c r="B291" s="85"/>
      <c r="C291" s="28"/>
      <c r="D291" s="58"/>
      <c r="E291" s="100"/>
      <c r="F291" s="45"/>
      <c r="G291" s="251"/>
    </row>
    <row r="292" spans="1:7">
      <c r="A292" s="31"/>
      <c r="B292" s="85"/>
      <c r="C292" s="28"/>
      <c r="D292" s="58"/>
      <c r="E292" s="100"/>
      <c r="F292" s="45"/>
      <c r="G292" s="251"/>
    </row>
    <row r="293" spans="1:7">
      <c r="A293" s="31"/>
      <c r="B293" s="85"/>
      <c r="C293" s="28"/>
      <c r="D293" s="58"/>
      <c r="E293" s="100"/>
      <c r="F293" s="45"/>
      <c r="G293" s="251"/>
    </row>
    <row r="294" spans="1:7">
      <c r="A294" s="31"/>
      <c r="B294" s="85"/>
      <c r="C294" s="28"/>
      <c r="D294" s="58"/>
      <c r="E294" s="100"/>
      <c r="F294" s="45"/>
      <c r="G294" s="251"/>
    </row>
    <row r="295" spans="1:7">
      <c r="A295" s="31"/>
      <c r="B295" s="85"/>
      <c r="C295" s="28"/>
      <c r="D295" s="58"/>
      <c r="E295" s="100"/>
      <c r="F295" s="45"/>
      <c r="G295" s="251"/>
    </row>
    <row r="296" spans="1:7">
      <c r="A296" s="31"/>
      <c r="B296" s="72" t="s">
        <v>219</v>
      </c>
      <c r="C296" s="28"/>
      <c r="D296" s="58"/>
      <c r="E296" s="105"/>
      <c r="F296" s="45"/>
      <c r="G296" s="251"/>
    </row>
    <row r="297" spans="1:7" ht="25.5">
      <c r="A297" s="171" t="s">
        <v>220</v>
      </c>
      <c r="B297" s="194" t="s">
        <v>221</v>
      </c>
      <c r="C297" s="142" t="s">
        <v>44</v>
      </c>
      <c r="D297" s="168">
        <v>1</v>
      </c>
      <c r="E297" s="175"/>
      <c r="F297" s="145"/>
      <c r="G297" s="210">
        <f>E297*F297</f>
        <v>0</v>
      </c>
    </row>
    <row r="298" spans="1:7" ht="11.1" customHeight="1">
      <c r="A298" s="159"/>
      <c r="B298" s="73"/>
      <c r="C298" s="28"/>
      <c r="D298" s="58"/>
      <c r="E298" s="105"/>
      <c r="F298" s="45"/>
      <c r="G298" s="251"/>
    </row>
    <row r="299" spans="1:7">
      <c r="A299" s="159"/>
      <c r="B299" s="78" t="s">
        <v>222</v>
      </c>
      <c r="C299" s="28"/>
      <c r="D299" s="60"/>
      <c r="E299" s="105"/>
      <c r="F299" s="45"/>
      <c r="G299" s="251"/>
    </row>
    <row r="300" spans="1:7">
      <c r="A300" s="171" t="s">
        <v>223</v>
      </c>
      <c r="B300" s="146" t="s">
        <v>92</v>
      </c>
      <c r="C300" s="142" t="s">
        <v>93</v>
      </c>
      <c r="D300" s="143">
        <v>2.5</v>
      </c>
      <c r="E300" s="175"/>
      <c r="F300" s="145"/>
      <c r="G300" s="210">
        <f>E300*F300</f>
        <v>0</v>
      </c>
    </row>
    <row r="301" spans="1:7">
      <c r="A301" s="171" t="s">
        <v>224</v>
      </c>
      <c r="B301" s="146" t="s">
        <v>95</v>
      </c>
      <c r="C301" s="142" t="s">
        <v>96</v>
      </c>
      <c r="D301" s="143">
        <v>6</v>
      </c>
      <c r="E301" s="175"/>
      <c r="F301" s="145"/>
      <c r="G301" s="210">
        <f>E301*F301</f>
        <v>0</v>
      </c>
    </row>
    <row r="302" spans="1:7">
      <c r="A302" s="171" t="s">
        <v>225</v>
      </c>
      <c r="B302" s="146" t="s">
        <v>98</v>
      </c>
      <c r="C302" s="142" t="s">
        <v>96</v>
      </c>
      <c r="D302" s="143">
        <v>6</v>
      </c>
      <c r="E302" s="175"/>
      <c r="F302" s="145"/>
      <c r="G302" s="210">
        <f>E302*F302</f>
        <v>0</v>
      </c>
    </row>
    <row r="303" spans="1:7">
      <c r="A303" s="171" t="s">
        <v>226</v>
      </c>
      <c r="B303" s="146" t="s">
        <v>227</v>
      </c>
      <c r="C303" s="142" t="s">
        <v>96</v>
      </c>
      <c r="D303" s="143">
        <v>6</v>
      </c>
      <c r="E303" s="175"/>
      <c r="F303" s="145"/>
      <c r="G303" s="210">
        <f>E303*F303</f>
        <v>0</v>
      </c>
    </row>
    <row r="304" spans="1:7" ht="11.1" customHeight="1">
      <c r="A304" s="159"/>
      <c r="B304" s="72"/>
      <c r="C304" s="28"/>
      <c r="D304" s="60"/>
      <c r="E304" s="105"/>
      <c r="F304" s="45"/>
      <c r="G304" s="251"/>
    </row>
    <row r="305" spans="1:7" ht="25.5">
      <c r="A305" s="171" t="s">
        <v>228</v>
      </c>
      <c r="B305" s="147" t="s">
        <v>229</v>
      </c>
      <c r="C305" s="142" t="s">
        <v>44</v>
      </c>
      <c r="D305" s="143">
        <v>1</v>
      </c>
      <c r="E305" s="175"/>
      <c r="F305" s="145"/>
      <c r="G305" s="210">
        <f>E305*F305</f>
        <v>0</v>
      </c>
    </row>
    <row r="306" spans="1:7" ht="11.1" customHeight="1">
      <c r="A306" s="159"/>
      <c r="B306" s="25"/>
      <c r="C306" s="28"/>
      <c r="D306" s="58"/>
      <c r="E306" s="105"/>
      <c r="F306" s="45"/>
      <c r="G306" s="251"/>
    </row>
    <row r="307" spans="1:7" ht="25.5">
      <c r="A307" s="171" t="s">
        <v>230</v>
      </c>
      <c r="B307" s="196" t="s">
        <v>231</v>
      </c>
      <c r="C307" s="142" t="s">
        <v>88</v>
      </c>
      <c r="D307" s="168">
        <v>57</v>
      </c>
      <c r="E307" s="175"/>
      <c r="F307" s="145"/>
      <c r="G307" s="210">
        <f>E307*F307</f>
        <v>0</v>
      </c>
    </row>
    <row r="308" spans="1:7" ht="11.1" customHeight="1">
      <c r="A308" s="159"/>
      <c r="B308" s="72"/>
      <c r="C308" s="28"/>
      <c r="D308" s="60"/>
      <c r="E308" s="105"/>
      <c r="F308" s="45"/>
      <c r="G308" s="251"/>
    </row>
    <row r="309" spans="1:7" ht="25.5">
      <c r="A309" s="171" t="s">
        <v>232</v>
      </c>
      <c r="B309" s="196" t="s">
        <v>233</v>
      </c>
      <c r="C309" s="142" t="s">
        <v>44</v>
      </c>
      <c r="D309" s="168">
        <v>1</v>
      </c>
      <c r="E309" s="175"/>
      <c r="F309" s="145"/>
      <c r="G309" s="210">
        <f>E309*F309</f>
        <v>0</v>
      </c>
    </row>
    <row r="310" spans="1:7" ht="11.1" customHeight="1">
      <c r="A310" s="159"/>
      <c r="B310" s="72"/>
      <c r="C310" s="28"/>
      <c r="D310" s="60"/>
      <c r="E310" s="105"/>
      <c r="F310" s="45"/>
      <c r="G310" s="251"/>
    </row>
    <row r="311" spans="1:7">
      <c r="A311" s="159"/>
      <c r="B311" s="78" t="s">
        <v>234</v>
      </c>
      <c r="C311" s="28"/>
      <c r="D311" s="60"/>
      <c r="E311" s="105"/>
      <c r="F311" s="45"/>
      <c r="G311" s="251"/>
    </row>
    <row r="312" spans="1:7">
      <c r="A312" s="171" t="s">
        <v>235</v>
      </c>
      <c r="B312" s="146" t="s">
        <v>92</v>
      </c>
      <c r="C312" s="142" t="s">
        <v>93</v>
      </c>
      <c r="D312" s="143">
        <v>36</v>
      </c>
      <c r="E312" s="175"/>
      <c r="F312" s="145"/>
      <c r="G312" s="210">
        <f t="shared" ref="G312:G317" si="1">E312*F312</f>
        <v>0</v>
      </c>
    </row>
    <row r="313" spans="1:7">
      <c r="A313" s="171" t="s">
        <v>236</v>
      </c>
      <c r="B313" s="146" t="s">
        <v>95</v>
      </c>
      <c r="C313" s="142" t="s">
        <v>96</v>
      </c>
      <c r="D313" s="143">
        <v>59.5</v>
      </c>
      <c r="E313" s="175"/>
      <c r="F313" s="145"/>
      <c r="G313" s="210">
        <f t="shared" si="1"/>
        <v>0</v>
      </c>
    </row>
    <row r="314" spans="1:7">
      <c r="A314" s="171" t="s">
        <v>237</v>
      </c>
      <c r="B314" s="146" t="s">
        <v>98</v>
      </c>
      <c r="C314" s="142" t="s">
        <v>96</v>
      </c>
      <c r="D314" s="143">
        <v>59.5</v>
      </c>
      <c r="E314" s="175"/>
      <c r="F314" s="145"/>
      <c r="G314" s="210">
        <f t="shared" si="1"/>
        <v>0</v>
      </c>
    </row>
    <row r="315" spans="1:7" ht="25.5">
      <c r="A315" s="171" t="s">
        <v>238</v>
      </c>
      <c r="B315" s="170" t="s">
        <v>239</v>
      </c>
      <c r="C315" s="142" t="s">
        <v>96</v>
      </c>
      <c r="D315" s="143">
        <v>59.5</v>
      </c>
      <c r="E315" s="175"/>
      <c r="F315" s="145"/>
      <c r="G315" s="210">
        <f t="shared" si="1"/>
        <v>0</v>
      </c>
    </row>
    <row r="316" spans="1:7">
      <c r="A316" s="171" t="s">
        <v>240</v>
      </c>
      <c r="B316" s="146" t="s">
        <v>102</v>
      </c>
      <c r="C316" s="142" t="s">
        <v>77</v>
      </c>
      <c r="D316" s="143">
        <v>32.5</v>
      </c>
      <c r="E316" s="175"/>
      <c r="F316" s="145"/>
      <c r="G316" s="210">
        <f t="shared" si="1"/>
        <v>0</v>
      </c>
    </row>
    <row r="317" spans="1:7" ht="11.1" customHeight="1">
      <c r="A317" s="171" t="s">
        <v>241</v>
      </c>
      <c r="B317" s="195"/>
      <c r="C317" s="142"/>
      <c r="D317" s="168"/>
      <c r="E317" s="175"/>
      <c r="F317" s="145"/>
      <c r="G317" s="210">
        <f t="shared" si="1"/>
        <v>0</v>
      </c>
    </row>
    <row r="318" spans="1:7">
      <c r="A318" s="159"/>
      <c r="B318" s="78" t="s">
        <v>242</v>
      </c>
      <c r="C318" s="28"/>
      <c r="D318" s="60"/>
      <c r="E318" s="105"/>
      <c r="F318" s="45"/>
      <c r="G318" s="251"/>
    </row>
    <row r="319" spans="1:7">
      <c r="A319" s="171" t="s">
        <v>243</v>
      </c>
      <c r="B319" s="146" t="s">
        <v>244</v>
      </c>
      <c r="C319" s="142" t="s">
        <v>44</v>
      </c>
      <c r="D319" s="168">
        <v>1</v>
      </c>
      <c r="E319" s="175"/>
      <c r="F319" s="145"/>
      <c r="G319" s="210">
        <f>E319*F319</f>
        <v>0</v>
      </c>
    </row>
    <row r="320" spans="1:7" ht="25.5">
      <c r="A320" s="171" t="s">
        <v>245</v>
      </c>
      <c r="B320" s="147" t="s">
        <v>246</v>
      </c>
      <c r="C320" s="142" t="s">
        <v>44</v>
      </c>
      <c r="D320" s="168">
        <v>1</v>
      </c>
      <c r="E320" s="175"/>
      <c r="F320" s="145"/>
      <c r="G320" s="210">
        <f t="shared" ref="G320:G327" si="2">E320*F320</f>
        <v>0</v>
      </c>
    </row>
    <row r="321" spans="1:7">
      <c r="A321" s="171" t="s">
        <v>247</v>
      </c>
      <c r="B321" s="146" t="s">
        <v>248</v>
      </c>
      <c r="C321" s="142" t="s">
        <v>93</v>
      </c>
      <c r="D321" s="143">
        <v>2</v>
      </c>
      <c r="E321" s="175"/>
      <c r="F321" s="145"/>
      <c r="G321" s="210">
        <f t="shared" si="2"/>
        <v>0</v>
      </c>
    </row>
    <row r="322" spans="1:7">
      <c r="A322" s="171" t="s">
        <v>249</v>
      </c>
      <c r="B322" s="146" t="s">
        <v>250</v>
      </c>
      <c r="C322" s="142" t="s">
        <v>96</v>
      </c>
      <c r="D322" s="143">
        <v>10</v>
      </c>
      <c r="E322" s="175"/>
      <c r="F322" s="145"/>
      <c r="G322" s="210">
        <f t="shared" si="2"/>
        <v>0</v>
      </c>
    </row>
    <row r="323" spans="1:7">
      <c r="A323" s="171" t="s">
        <v>251</v>
      </c>
      <c r="B323" s="146" t="s">
        <v>98</v>
      </c>
      <c r="C323" s="142" t="s">
        <v>96</v>
      </c>
      <c r="D323" s="143">
        <v>10</v>
      </c>
      <c r="E323" s="175"/>
      <c r="F323" s="145"/>
      <c r="G323" s="210">
        <f t="shared" si="2"/>
        <v>0</v>
      </c>
    </row>
    <row r="324" spans="1:7">
      <c r="A324" s="171" t="s">
        <v>252</v>
      </c>
      <c r="B324" s="146" t="s">
        <v>253</v>
      </c>
      <c r="C324" s="142" t="s">
        <v>77</v>
      </c>
      <c r="D324" s="143">
        <v>5</v>
      </c>
      <c r="E324" s="175"/>
      <c r="F324" s="145"/>
      <c r="G324" s="210">
        <f t="shared" si="2"/>
        <v>0</v>
      </c>
    </row>
    <row r="325" spans="1:7">
      <c r="A325" s="171" t="s">
        <v>254</v>
      </c>
      <c r="B325" s="146" t="s">
        <v>227</v>
      </c>
      <c r="C325" s="142" t="s">
        <v>96</v>
      </c>
      <c r="D325" s="143">
        <v>10</v>
      </c>
      <c r="E325" s="175"/>
      <c r="F325" s="145"/>
      <c r="G325" s="210">
        <f t="shared" si="2"/>
        <v>0</v>
      </c>
    </row>
    <row r="326" spans="1:7" ht="11.1" customHeight="1">
      <c r="A326" s="171" t="s">
        <v>255</v>
      </c>
      <c r="B326" s="146"/>
      <c r="C326" s="142"/>
      <c r="D326" s="143"/>
      <c r="E326" s="175"/>
      <c r="F326" s="145"/>
      <c r="G326" s="210">
        <f t="shared" si="2"/>
        <v>0</v>
      </c>
    </row>
    <row r="327" spans="1:7">
      <c r="A327" s="171" t="s">
        <v>256</v>
      </c>
      <c r="B327" s="194" t="s">
        <v>82</v>
      </c>
      <c r="C327" s="142" t="s">
        <v>44</v>
      </c>
      <c r="D327" s="168">
        <v>1</v>
      </c>
      <c r="E327" s="175"/>
      <c r="F327" s="145"/>
      <c r="G327" s="210">
        <f t="shared" si="2"/>
        <v>0</v>
      </c>
    </row>
    <row r="328" spans="1:7">
      <c r="A328" s="31"/>
      <c r="B328" s="79"/>
      <c r="C328" s="61"/>
      <c r="D328" s="61"/>
      <c r="E328" s="105"/>
      <c r="F328" s="45"/>
      <c r="G328" s="251"/>
    </row>
    <row r="329" spans="1:7">
      <c r="A329" s="160"/>
      <c r="B329" s="178" t="s">
        <v>210</v>
      </c>
      <c r="C329" s="179"/>
      <c r="D329" s="179"/>
      <c r="E329" s="180"/>
      <c r="F329" s="181"/>
      <c r="G329" s="249">
        <f>SUM(G312:G327)+G309+G307+G305+G303+G302+G301+G300+G297</f>
        <v>0</v>
      </c>
    </row>
    <row r="330" spans="1:7">
      <c r="A330" s="31"/>
      <c r="B330" s="73"/>
      <c r="C330" s="28"/>
      <c r="D330" s="58"/>
      <c r="E330" s="99"/>
      <c r="F330" s="45"/>
      <c r="G330" s="251"/>
    </row>
    <row r="331" spans="1:7">
      <c r="A331" s="161"/>
      <c r="B331" s="162" t="s">
        <v>257</v>
      </c>
      <c r="C331" s="163"/>
      <c r="D331" s="164"/>
      <c r="E331" s="164"/>
      <c r="F331" s="165"/>
      <c r="G331" s="248">
        <f>G329+G286+G240+G232+G222+G128+G276</f>
        <v>0</v>
      </c>
    </row>
    <row r="332" spans="1:7">
      <c r="A332" s="31"/>
      <c r="B332" s="73"/>
      <c r="C332" s="28"/>
      <c r="D332" s="58"/>
      <c r="E332" s="99"/>
      <c r="F332" s="45"/>
      <c r="G332" s="251"/>
    </row>
    <row r="333" spans="1:7">
      <c r="A333" s="31"/>
      <c r="B333" s="25" t="s">
        <v>258</v>
      </c>
      <c r="C333" s="56" t="s">
        <v>258</v>
      </c>
      <c r="D333" s="62"/>
      <c r="E333" s="99"/>
      <c r="F333" s="45"/>
      <c r="G333" s="251"/>
    </row>
    <row r="334" spans="1:7" ht="25.5" customHeight="1">
      <c r="A334" s="31"/>
      <c r="B334" s="71" t="s">
        <v>259</v>
      </c>
      <c r="C334" s="56" t="s">
        <v>258</v>
      </c>
      <c r="D334" s="62"/>
      <c r="E334" s="99"/>
      <c r="F334" s="45"/>
      <c r="G334" s="251"/>
    </row>
    <row r="335" spans="1:7" ht="25.5">
      <c r="A335" s="171" t="s">
        <v>260</v>
      </c>
      <c r="B335" s="194" t="s">
        <v>261</v>
      </c>
      <c r="C335" s="142" t="s">
        <v>44</v>
      </c>
      <c r="D335" s="168">
        <v>1</v>
      </c>
      <c r="E335" s="175"/>
      <c r="F335" s="145"/>
      <c r="G335" s="210">
        <f>E335*F335</f>
        <v>0</v>
      </c>
    </row>
    <row r="336" spans="1:7">
      <c r="A336" s="31"/>
      <c r="B336" s="25" t="s">
        <v>258</v>
      </c>
      <c r="C336" s="56" t="s">
        <v>258</v>
      </c>
      <c r="D336" s="62"/>
      <c r="E336" s="99"/>
      <c r="F336" s="45"/>
      <c r="G336" s="251"/>
    </row>
    <row r="337" spans="1:7">
      <c r="A337" s="161"/>
      <c r="B337" s="162" t="s">
        <v>262</v>
      </c>
      <c r="C337" s="163"/>
      <c r="D337" s="164"/>
      <c r="E337" s="164"/>
      <c r="F337" s="165"/>
      <c r="G337" s="248">
        <f>G335</f>
        <v>0</v>
      </c>
    </row>
    <row r="338" spans="1:7" ht="13.5" thickBot="1">
      <c r="A338" s="31"/>
      <c r="B338" s="52"/>
      <c r="C338" s="64"/>
      <c r="D338" s="63"/>
      <c r="E338" s="58"/>
      <c r="F338" s="45"/>
      <c r="G338" s="251"/>
    </row>
    <row r="339" spans="1:7" ht="13.5" thickBot="1">
      <c r="A339" s="197"/>
      <c r="B339" s="198" t="s">
        <v>263</v>
      </c>
      <c r="C339" s="199"/>
      <c r="D339" s="200"/>
      <c r="E339" s="200"/>
      <c r="F339" s="201"/>
      <c r="G339" s="259">
        <f>G337+G331+G113+G92+G66</f>
        <v>0</v>
      </c>
    </row>
    <row r="340" spans="1:7">
      <c r="A340" s="31"/>
      <c r="B340" s="86"/>
      <c r="C340" s="28"/>
      <c r="D340" s="60"/>
      <c r="E340" s="105"/>
      <c r="F340" s="45"/>
      <c r="G340" s="251"/>
    </row>
    <row r="341" spans="1:7">
      <c r="A341" s="32"/>
      <c r="B341" s="97"/>
      <c r="C341" s="108"/>
      <c r="D341" s="109"/>
      <c r="E341" s="110"/>
      <c r="F341" s="47"/>
      <c r="G341" s="260"/>
    </row>
    <row r="342" spans="1:7">
      <c r="A342" s="35"/>
      <c r="B342" s="113"/>
      <c r="C342" s="115"/>
      <c r="D342" s="116"/>
      <c r="E342" s="117"/>
      <c r="F342" s="118"/>
      <c r="G342" s="261"/>
    </row>
    <row r="343" spans="1:7">
      <c r="A343" s="31"/>
      <c r="B343" s="86"/>
      <c r="C343" s="28"/>
      <c r="D343" s="60"/>
      <c r="E343" s="105"/>
      <c r="F343" s="45"/>
      <c r="G343" s="251"/>
    </row>
    <row r="344" spans="1:7" ht="15">
      <c r="A344" s="31"/>
      <c r="B344" s="111" t="s">
        <v>264</v>
      </c>
      <c r="C344" s="28"/>
      <c r="D344" s="60"/>
      <c r="E344" s="105"/>
      <c r="F344" s="45"/>
      <c r="G344" s="251"/>
    </row>
    <row r="345" spans="1:7">
      <c r="A345" s="31"/>
      <c r="B345" s="86"/>
      <c r="C345" s="28"/>
      <c r="D345" s="60"/>
      <c r="E345" s="105"/>
      <c r="F345" s="45"/>
      <c r="G345" s="251"/>
    </row>
    <row r="346" spans="1:7">
      <c r="A346" s="31"/>
      <c r="B346" s="86"/>
      <c r="C346" s="28"/>
      <c r="D346" s="60"/>
      <c r="E346" s="105"/>
      <c r="F346" s="45"/>
      <c r="G346" s="251"/>
    </row>
    <row r="347" spans="1:7" ht="15">
      <c r="A347" s="31"/>
      <c r="B347" s="112" t="s">
        <v>265</v>
      </c>
      <c r="C347" s="28"/>
      <c r="D347" s="60"/>
      <c r="E347" s="105"/>
      <c r="F347" s="45"/>
      <c r="G347" s="251"/>
    </row>
    <row r="348" spans="1:7" ht="15.75">
      <c r="A348" s="31"/>
      <c r="B348" s="87"/>
      <c r="C348" s="28"/>
      <c r="D348" s="60"/>
      <c r="E348" s="105"/>
      <c r="F348" s="45"/>
      <c r="G348" s="251"/>
    </row>
    <row r="349" spans="1:7">
      <c r="A349" s="31"/>
      <c r="B349" s="202" t="s">
        <v>266</v>
      </c>
      <c r="C349" s="142" t="s">
        <v>88</v>
      </c>
      <c r="D349" s="143">
        <v>19</v>
      </c>
      <c r="E349" s="175"/>
      <c r="F349" s="145"/>
      <c r="G349" s="210">
        <f>E349*F349</f>
        <v>0</v>
      </c>
    </row>
    <row r="350" spans="1:7">
      <c r="A350" s="31"/>
      <c r="B350" s="88"/>
      <c r="C350" s="28"/>
      <c r="D350" s="58"/>
      <c r="E350" s="105"/>
      <c r="F350" s="45"/>
      <c r="G350" s="250"/>
    </row>
    <row r="351" spans="1:7">
      <c r="A351" s="31"/>
      <c r="B351" s="202" t="s">
        <v>267</v>
      </c>
      <c r="C351" s="142" t="s">
        <v>88</v>
      </c>
      <c r="D351" s="143">
        <v>34</v>
      </c>
      <c r="E351" s="175"/>
      <c r="F351" s="145"/>
      <c r="G351" s="210">
        <f t="shared" ref="G351:G357" si="3">E351*F351</f>
        <v>0</v>
      </c>
    </row>
    <row r="352" spans="1:7">
      <c r="A352" s="31"/>
      <c r="B352" s="88"/>
      <c r="C352" s="28"/>
      <c r="D352" s="58"/>
      <c r="E352" s="105"/>
      <c r="F352" s="45"/>
      <c r="G352" s="250"/>
    </row>
    <row r="353" spans="1:7">
      <c r="A353" s="31"/>
      <c r="B353" s="202" t="s">
        <v>268</v>
      </c>
      <c r="C353" s="142" t="s">
        <v>88</v>
      </c>
      <c r="D353" s="143">
        <v>34</v>
      </c>
      <c r="E353" s="175"/>
      <c r="F353" s="145"/>
      <c r="G353" s="210">
        <f t="shared" si="3"/>
        <v>0</v>
      </c>
    </row>
    <row r="354" spans="1:7">
      <c r="A354" s="31"/>
      <c r="B354" s="88"/>
      <c r="C354" s="28"/>
      <c r="D354" s="58"/>
      <c r="E354" s="105"/>
      <c r="F354" s="45"/>
      <c r="G354" s="250"/>
    </row>
    <row r="355" spans="1:7">
      <c r="A355" s="31"/>
      <c r="B355" s="202" t="s">
        <v>269</v>
      </c>
      <c r="C355" s="142" t="s">
        <v>88</v>
      </c>
      <c r="D355" s="168">
        <v>34</v>
      </c>
      <c r="E355" s="175"/>
      <c r="F355" s="145"/>
      <c r="G355" s="210">
        <f t="shared" si="3"/>
        <v>0</v>
      </c>
    </row>
    <row r="356" spans="1:7">
      <c r="A356" s="31"/>
      <c r="B356" s="88"/>
      <c r="C356" s="28"/>
      <c r="D356" s="60"/>
      <c r="E356" s="105"/>
      <c r="F356" s="45"/>
      <c r="G356" s="250"/>
    </row>
    <row r="357" spans="1:7">
      <c r="A357" s="31"/>
      <c r="B357" s="202" t="s">
        <v>270</v>
      </c>
      <c r="C357" s="142" t="s">
        <v>88</v>
      </c>
      <c r="D357" s="168">
        <v>4</v>
      </c>
      <c r="E357" s="175"/>
      <c r="F357" s="145"/>
      <c r="G357" s="210">
        <f t="shared" si="3"/>
        <v>0</v>
      </c>
    </row>
    <row r="358" spans="1:7" ht="13.5" thickBot="1">
      <c r="A358" s="31"/>
      <c r="B358" s="88"/>
      <c r="C358" s="56"/>
      <c r="D358" s="62"/>
      <c r="E358" s="99"/>
      <c r="F358" s="45"/>
      <c r="G358" s="251"/>
    </row>
    <row r="359" spans="1:7" ht="15.75" thickBot="1">
      <c r="A359" s="31"/>
      <c r="B359" s="203" t="s">
        <v>271</v>
      </c>
      <c r="C359" s="204"/>
      <c r="D359" s="204"/>
      <c r="E359" s="205"/>
      <c r="F359" s="206"/>
      <c r="G359" s="262">
        <f>G349+G351+G353+G355+G357</f>
        <v>0</v>
      </c>
    </row>
    <row r="360" spans="1:7" ht="15">
      <c r="A360" s="31"/>
      <c r="B360" s="89"/>
      <c r="C360" s="119"/>
      <c r="D360" s="119"/>
      <c r="E360" s="120"/>
      <c r="F360" s="45"/>
      <c r="G360" s="46"/>
    </row>
    <row r="361" spans="1:7" ht="15">
      <c r="A361" s="31"/>
      <c r="B361" s="89"/>
      <c r="C361" s="119"/>
      <c r="D361" s="119"/>
      <c r="E361" s="120"/>
      <c r="F361" s="45"/>
      <c r="G361" s="46"/>
    </row>
    <row r="362" spans="1:7" ht="15">
      <c r="A362" s="31"/>
      <c r="B362" s="89"/>
      <c r="C362" s="119"/>
      <c r="D362" s="119"/>
      <c r="E362" s="120"/>
      <c r="F362" s="45"/>
      <c r="G362" s="46"/>
    </row>
    <row r="363" spans="1:7" ht="15">
      <c r="A363" s="31"/>
      <c r="B363" s="89"/>
      <c r="C363" s="119"/>
      <c r="D363" s="119"/>
      <c r="E363" s="120"/>
      <c r="F363" s="45"/>
      <c r="G363" s="46"/>
    </row>
    <row r="364" spans="1:7" ht="15">
      <c r="A364" s="31"/>
      <c r="B364" s="89"/>
      <c r="C364" s="119"/>
      <c r="D364" s="119"/>
      <c r="E364" s="120"/>
      <c r="F364" s="45"/>
      <c r="G364" s="46"/>
    </row>
    <row r="365" spans="1:7" ht="15">
      <c r="A365" s="31"/>
      <c r="B365" s="89"/>
      <c r="C365" s="119"/>
      <c r="D365" s="119"/>
      <c r="E365" s="120"/>
      <c r="F365" s="45"/>
      <c r="G365" s="46"/>
    </row>
    <row r="366" spans="1:7" ht="15">
      <c r="A366" s="31"/>
      <c r="B366" s="89"/>
      <c r="C366" s="119"/>
      <c r="D366" s="119"/>
      <c r="E366" s="120"/>
      <c r="F366" s="45"/>
      <c r="G366" s="46"/>
    </row>
    <row r="367" spans="1:7" ht="15">
      <c r="A367" s="31"/>
      <c r="B367" s="89"/>
      <c r="C367" s="119"/>
      <c r="D367" s="119"/>
      <c r="E367" s="120"/>
      <c r="F367" s="45"/>
      <c r="G367" s="46"/>
    </row>
    <row r="368" spans="1:7" ht="15">
      <c r="A368" s="31"/>
      <c r="B368" s="89"/>
      <c r="C368" s="119"/>
      <c r="D368" s="119"/>
      <c r="E368" s="120"/>
      <c r="F368" s="45"/>
      <c r="G368" s="46"/>
    </row>
    <row r="369" spans="1:7" ht="15">
      <c r="A369" s="31"/>
      <c r="B369" s="89"/>
      <c r="C369" s="119"/>
      <c r="D369" s="119"/>
      <c r="E369" s="120"/>
      <c r="F369" s="45"/>
      <c r="G369" s="46"/>
    </row>
    <row r="370" spans="1:7" ht="15">
      <c r="A370" s="31"/>
      <c r="B370" s="89"/>
      <c r="C370" s="119"/>
      <c r="D370" s="119"/>
      <c r="E370" s="120"/>
      <c r="F370" s="45"/>
      <c r="G370" s="46"/>
    </row>
    <row r="371" spans="1:7" ht="15">
      <c r="A371" s="31"/>
      <c r="B371" s="89"/>
      <c r="C371" s="119"/>
      <c r="D371" s="119"/>
      <c r="E371" s="120"/>
      <c r="F371" s="45"/>
      <c r="G371" s="46"/>
    </row>
    <row r="372" spans="1:7" ht="15">
      <c r="A372" s="31"/>
      <c r="B372" s="89"/>
      <c r="C372" s="119"/>
      <c r="D372" s="119"/>
      <c r="E372" s="120"/>
      <c r="F372" s="45"/>
      <c r="G372" s="46"/>
    </row>
    <row r="373" spans="1:7" ht="15">
      <c r="A373" s="31"/>
      <c r="B373" s="89"/>
      <c r="C373" s="119"/>
      <c r="D373" s="119"/>
      <c r="E373" s="120"/>
      <c r="F373" s="45"/>
      <c r="G373" s="46"/>
    </row>
    <row r="374" spans="1:7" ht="15">
      <c r="A374" s="31"/>
      <c r="B374" s="89"/>
      <c r="C374" s="119"/>
      <c r="D374" s="119"/>
      <c r="E374" s="120"/>
      <c r="F374" s="45"/>
      <c r="G374" s="46"/>
    </row>
    <row r="375" spans="1:7" ht="15">
      <c r="A375" s="31"/>
      <c r="B375" s="89"/>
      <c r="C375" s="119"/>
      <c r="D375" s="119"/>
      <c r="E375" s="120"/>
      <c r="F375" s="45"/>
      <c r="G375" s="46"/>
    </row>
    <row r="376" spans="1:7" ht="15">
      <c r="A376" s="31"/>
      <c r="B376" s="89"/>
      <c r="C376" s="119"/>
      <c r="D376" s="119"/>
      <c r="E376" s="120"/>
      <c r="F376" s="45"/>
      <c r="G376" s="46"/>
    </row>
    <row r="377" spans="1:7" ht="15">
      <c r="A377" s="31"/>
      <c r="B377" s="89"/>
      <c r="C377" s="119"/>
      <c r="D377" s="119"/>
      <c r="E377" s="120"/>
      <c r="F377" s="45"/>
      <c r="G377" s="46"/>
    </row>
    <row r="378" spans="1:7" ht="15">
      <c r="A378" s="31"/>
      <c r="B378" s="89"/>
      <c r="C378" s="119"/>
      <c r="D378" s="119"/>
      <c r="E378" s="120"/>
      <c r="F378" s="45"/>
      <c r="G378" s="46"/>
    </row>
    <row r="379" spans="1:7" ht="15">
      <c r="A379" s="31"/>
      <c r="B379" s="89"/>
      <c r="C379" s="119"/>
      <c r="D379" s="119"/>
      <c r="E379" s="120"/>
      <c r="F379" s="45"/>
      <c r="G379" s="46"/>
    </row>
    <row r="380" spans="1:7" ht="15">
      <c r="A380" s="31"/>
      <c r="B380" s="89"/>
      <c r="C380" s="119"/>
      <c r="D380" s="119"/>
      <c r="E380" s="120"/>
      <c r="F380" s="45"/>
      <c r="G380" s="46"/>
    </row>
    <row r="381" spans="1:7" ht="15">
      <c r="A381" s="31"/>
      <c r="B381" s="89"/>
      <c r="C381" s="119"/>
      <c r="D381" s="119"/>
      <c r="E381" s="120"/>
      <c r="F381" s="45"/>
      <c r="G381" s="46"/>
    </row>
    <row r="382" spans="1:7" ht="15">
      <c r="A382" s="31"/>
      <c r="B382" s="89"/>
      <c r="C382" s="119"/>
      <c r="D382" s="119"/>
      <c r="E382" s="120"/>
      <c r="F382" s="45"/>
      <c r="G382" s="46"/>
    </row>
    <row r="383" spans="1:7" ht="15">
      <c r="A383" s="31"/>
      <c r="B383" s="89"/>
      <c r="C383" s="119"/>
      <c r="D383" s="119"/>
      <c r="E383" s="120"/>
      <c r="F383" s="45"/>
      <c r="G383" s="46"/>
    </row>
    <row r="384" spans="1:7" ht="15">
      <c r="A384" s="31"/>
      <c r="B384" s="89"/>
      <c r="C384" s="119"/>
      <c r="D384" s="119"/>
      <c r="E384" s="120"/>
      <c r="F384" s="45"/>
      <c r="G384" s="46"/>
    </row>
    <row r="385" spans="1:7" ht="15">
      <c r="A385" s="31"/>
      <c r="B385" s="89"/>
      <c r="C385" s="119"/>
      <c r="D385" s="119"/>
      <c r="E385" s="120"/>
      <c r="F385" s="45"/>
      <c r="G385" s="46"/>
    </row>
    <row r="386" spans="1:7" ht="15">
      <c r="A386" s="31"/>
      <c r="B386" s="89"/>
      <c r="C386" s="119"/>
      <c r="D386" s="119"/>
      <c r="E386" s="120"/>
      <c r="F386" s="45"/>
      <c r="G386" s="46"/>
    </row>
    <row r="387" spans="1:7" ht="15">
      <c r="A387" s="31"/>
      <c r="B387" s="89"/>
      <c r="C387" s="119"/>
      <c r="D387" s="119"/>
      <c r="E387" s="120"/>
      <c r="F387" s="45"/>
      <c r="G387" s="46"/>
    </row>
    <row r="388" spans="1:7" ht="15">
      <c r="A388" s="31"/>
      <c r="B388" s="89"/>
      <c r="C388" s="119"/>
      <c r="D388" s="119"/>
      <c r="E388" s="120"/>
      <c r="F388" s="45"/>
      <c r="G388" s="46"/>
    </row>
    <row r="389" spans="1:7" ht="15">
      <c r="A389" s="32"/>
      <c r="B389" s="114"/>
      <c r="C389" s="121"/>
      <c r="D389" s="121"/>
      <c r="E389" s="122"/>
      <c r="F389" s="47"/>
      <c r="G389" s="48"/>
    </row>
    <row r="390" spans="1:7" ht="15.75" thickBot="1">
      <c r="B390" s="89"/>
      <c r="C390" s="90"/>
      <c r="D390" s="90"/>
      <c r="E390" s="91"/>
    </row>
    <row r="391" spans="1:7" ht="15.75" thickBot="1">
      <c r="B391" s="33" t="s">
        <v>272</v>
      </c>
      <c r="C391" s="90"/>
      <c r="D391" s="90"/>
      <c r="E391" s="91"/>
    </row>
    <row r="392" spans="1:7" ht="9" customHeight="1">
      <c r="B392" s="52"/>
      <c r="C392" s="90"/>
      <c r="D392" s="90"/>
      <c r="E392" s="91"/>
    </row>
    <row r="393" spans="1:7" ht="15">
      <c r="B393" s="52" t="s">
        <v>28</v>
      </c>
      <c r="C393" s="90"/>
      <c r="D393" s="90"/>
      <c r="E393" s="91"/>
    </row>
    <row r="394" spans="1:7" ht="9" customHeight="1">
      <c r="B394" s="52"/>
      <c r="C394" s="90"/>
      <c r="D394" s="90"/>
      <c r="E394" s="91"/>
    </row>
    <row r="395" spans="1:7" ht="15">
      <c r="B395" s="54" t="s">
        <v>273</v>
      </c>
      <c r="C395" s="90"/>
      <c r="D395" s="90"/>
      <c r="E395" s="91"/>
    </row>
    <row r="396" spans="1:7" ht="15">
      <c r="B396" s="34" t="s">
        <v>274</v>
      </c>
      <c r="C396" s="90"/>
      <c r="D396" s="90"/>
      <c r="E396" s="91"/>
    </row>
    <row r="397" spans="1:7" ht="15">
      <c r="B397" s="52"/>
      <c r="C397" s="90"/>
      <c r="D397" s="90"/>
      <c r="E397" s="91"/>
    </row>
    <row r="398" spans="1:7" ht="15">
      <c r="B398" s="123" t="s">
        <v>29</v>
      </c>
      <c r="C398" s="90"/>
      <c r="D398" s="90"/>
      <c r="E398" s="91"/>
    </row>
    <row r="399" spans="1:7" ht="9" customHeight="1">
      <c r="B399" s="89"/>
      <c r="C399" s="90"/>
      <c r="D399" s="90"/>
      <c r="E399" s="91"/>
    </row>
    <row r="400" spans="1:7">
      <c r="B400" s="226" t="s">
        <v>30</v>
      </c>
      <c r="C400" s="227"/>
      <c r="D400" s="227"/>
      <c r="E400" s="229"/>
      <c r="F400" s="246">
        <f>G66</f>
        <v>0</v>
      </c>
    </row>
    <row r="401" spans="1:6" ht="9" customHeight="1">
      <c r="B401" s="25"/>
      <c r="C401" s="14"/>
      <c r="D401" s="14"/>
      <c r="E401" s="65"/>
    </row>
    <row r="402" spans="1:6">
      <c r="B402" s="266" t="s">
        <v>35</v>
      </c>
      <c r="C402" s="266"/>
      <c r="D402" s="266"/>
      <c r="E402" s="266"/>
      <c r="F402" s="231"/>
    </row>
    <row r="403" spans="1:6">
      <c r="B403" s="225" t="s">
        <v>275</v>
      </c>
      <c r="C403" s="225"/>
      <c r="D403" s="225"/>
      <c r="E403" s="225"/>
      <c r="F403" s="216"/>
    </row>
    <row r="404" spans="1:6">
      <c r="B404" s="255" t="s">
        <v>35</v>
      </c>
      <c r="C404" s="230"/>
      <c r="D404" s="230"/>
      <c r="E404" s="230"/>
      <c r="F404" s="246">
        <f>G92</f>
        <v>0</v>
      </c>
    </row>
    <row r="405" spans="1:6" ht="9" customHeight="1">
      <c r="B405" s="25"/>
      <c r="C405" s="70"/>
      <c r="D405" s="93"/>
      <c r="E405" s="94"/>
    </row>
    <row r="406" spans="1:6">
      <c r="B406" s="226" t="s">
        <v>68</v>
      </c>
      <c r="C406" s="227"/>
      <c r="D406" s="228"/>
      <c r="E406" s="229"/>
      <c r="F406" s="246">
        <f>G113</f>
        <v>0</v>
      </c>
    </row>
    <row r="407" spans="1:6" ht="9" customHeight="1">
      <c r="B407" s="15"/>
      <c r="C407" s="14"/>
      <c r="D407" s="95"/>
      <c r="E407" s="74"/>
    </row>
    <row r="408" spans="1:6">
      <c r="A408" s="211"/>
      <c r="B408" s="212" t="s">
        <v>84</v>
      </c>
      <c r="C408" s="213"/>
      <c r="D408" s="214"/>
      <c r="E408" s="215"/>
      <c r="F408" s="216"/>
    </row>
    <row r="409" spans="1:6">
      <c r="A409" s="211"/>
      <c r="B409" s="217" t="s">
        <v>85</v>
      </c>
      <c r="C409" s="218"/>
      <c r="D409" s="219"/>
      <c r="E409" s="220"/>
      <c r="F409" s="247">
        <f>G128</f>
        <v>0</v>
      </c>
    </row>
    <row r="410" spans="1:6">
      <c r="A410" s="211"/>
      <c r="B410" s="221" t="s">
        <v>104</v>
      </c>
      <c r="C410" s="222"/>
      <c r="D410" s="223"/>
      <c r="E410" s="224"/>
      <c r="F410" s="247">
        <f>G173</f>
        <v>0</v>
      </c>
    </row>
    <row r="411" spans="1:6">
      <c r="A411" s="211"/>
      <c r="B411" s="221" t="s">
        <v>184</v>
      </c>
      <c r="C411" s="222"/>
      <c r="D411" s="223"/>
      <c r="E411" s="224"/>
      <c r="F411" s="247">
        <f>G232</f>
        <v>0</v>
      </c>
    </row>
    <row r="412" spans="1:6">
      <c r="A412" s="211"/>
      <c r="B412" s="221" t="s">
        <v>190</v>
      </c>
      <c r="C412" s="222"/>
      <c r="D412" s="223"/>
      <c r="E412" s="224"/>
      <c r="F412" s="247">
        <f>G240</f>
        <v>0</v>
      </c>
    </row>
    <row r="413" spans="1:6">
      <c r="A413" s="211"/>
      <c r="B413" s="221" t="s">
        <v>194</v>
      </c>
      <c r="C413" s="222"/>
      <c r="D413" s="223"/>
      <c r="E413" s="224"/>
      <c r="F413" s="247">
        <f>G276</f>
        <v>0</v>
      </c>
    </row>
    <row r="414" spans="1:6">
      <c r="A414" s="211"/>
      <c r="B414" s="221" t="s">
        <v>211</v>
      </c>
      <c r="C414" s="222"/>
      <c r="D414" s="223"/>
      <c r="E414" s="224"/>
      <c r="F414" s="247">
        <f>G276</f>
        <v>0</v>
      </c>
    </row>
    <row r="415" spans="1:6">
      <c r="A415" s="211"/>
      <c r="B415" s="221" t="s">
        <v>219</v>
      </c>
      <c r="C415" s="222"/>
      <c r="D415" s="223"/>
      <c r="E415" s="224"/>
      <c r="F415" s="247">
        <f>G329</f>
        <v>0</v>
      </c>
    </row>
    <row r="416" spans="1:6">
      <c r="B416" s="254" t="s">
        <v>84</v>
      </c>
      <c r="C416" s="227"/>
      <c r="D416" s="228"/>
      <c r="E416" s="253"/>
      <c r="F416" s="246">
        <f>G331</f>
        <v>0</v>
      </c>
    </row>
    <row r="417" spans="1:7" ht="9" customHeight="1">
      <c r="B417" s="73"/>
      <c r="C417" s="14"/>
      <c r="D417" s="95"/>
      <c r="E417" s="74"/>
    </row>
    <row r="418" spans="1:7">
      <c r="B418" s="232" t="s">
        <v>259</v>
      </c>
      <c r="C418" s="227"/>
      <c r="D418" s="227"/>
      <c r="E418" s="229"/>
      <c r="F418" s="246">
        <f>G337</f>
        <v>0</v>
      </c>
    </row>
    <row r="419" spans="1:7" ht="13.5" thickBot="1">
      <c r="B419" s="25"/>
      <c r="C419" s="14"/>
      <c r="D419" s="14"/>
      <c r="E419" s="92"/>
    </row>
    <row r="420" spans="1:7" ht="15.75" thickBot="1">
      <c r="A420" s="124"/>
      <c r="B420" s="233" t="s">
        <v>276</v>
      </c>
      <c r="C420" s="234"/>
      <c r="D420" s="234"/>
      <c r="E420" s="235"/>
      <c r="F420" s="236"/>
      <c r="G420" s="237">
        <f>F418+F416+F406+F404+F400</f>
        <v>0</v>
      </c>
    </row>
    <row r="421" spans="1:7" ht="15.75" thickBot="1">
      <c r="A421" s="125"/>
      <c r="B421" s="238" t="s">
        <v>277</v>
      </c>
      <c r="C421" s="239"/>
      <c r="D421" s="239"/>
      <c r="E421" s="240"/>
      <c r="F421" s="241"/>
      <c r="G421" s="237">
        <f>G420*0.2</f>
        <v>0</v>
      </c>
    </row>
    <row r="422" spans="1:7" ht="15.75" thickBot="1">
      <c r="A422" s="126"/>
      <c r="B422" s="242" t="s">
        <v>278</v>
      </c>
      <c r="C422" s="243"/>
      <c r="D422" s="243"/>
      <c r="E422" s="244"/>
      <c r="F422" s="245"/>
      <c r="G422" s="237">
        <f>G420+G421</f>
        <v>0</v>
      </c>
    </row>
    <row r="423" spans="1:7">
      <c r="B423" s="25"/>
      <c r="C423" s="14"/>
      <c r="D423" s="14"/>
      <c r="E423" s="92"/>
    </row>
    <row r="424" spans="1:7" ht="12">
      <c r="A424" s="31"/>
      <c r="B424" s="273" t="s">
        <v>279</v>
      </c>
      <c r="C424" s="273"/>
      <c r="D424" s="273"/>
      <c r="E424" s="207"/>
      <c r="F424" s="208"/>
      <c r="G424" s="210">
        <f>G420*66%</f>
        <v>0</v>
      </c>
    </row>
    <row r="425" spans="1:7" ht="12">
      <c r="A425" s="31"/>
      <c r="B425" s="209" t="s">
        <v>280</v>
      </c>
      <c r="C425" s="209"/>
      <c r="D425" s="209"/>
      <c r="E425" s="207"/>
      <c r="F425" s="208"/>
      <c r="G425" s="210">
        <f>G426-G424</f>
        <v>0</v>
      </c>
    </row>
    <row r="426" spans="1:7" ht="12">
      <c r="A426" s="31"/>
      <c r="B426" s="273" t="s">
        <v>281</v>
      </c>
      <c r="C426" s="273"/>
      <c r="D426" s="273"/>
      <c r="E426" s="207"/>
      <c r="F426" s="208"/>
      <c r="G426" s="210">
        <f>G422*66%</f>
        <v>0</v>
      </c>
    </row>
    <row r="427" spans="1:7" ht="12">
      <c r="A427" s="31"/>
      <c r="B427"/>
      <c r="C427"/>
      <c r="D427"/>
      <c r="G427" s="46"/>
    </row>
    <row r="428" spans="1:7" ht="12">
      <c r="A428" s="169"/>
      <c r="B428" s="273" t="s">
        <v>282</v>
      </c>
      <c r="C428" s="273"/>
      <c r="D428" s="273"/>
      <c r="E428" s="207"/>
      <c r="F428" s="208"/>
      <c r="G428" s="210">
        <f>G420*34%</f>
        <v>0</v>
      </c>
    </row>
    <row r="429" spans="1:7" ht="12">
      <c r="A429" s="169"/>
      <c r="B429" s="209" t="s">
        <v>280</v>
      </c>
      <c r="C429" s="209"/>
      <c r="D429" s="209"/>
      <c r="E429" s="207"/>
      <c r="F429" s="208"/>
      <c r="G429" s="210">
        <f>G430-G428</f>
        <v>0</v>
      </c>
    </row>
    <row r="430" spans="1:7" ht="12">
      <c r="A430" s="169"/>
      <c r="B430" s="273" t="s">
        <v>283</v>
      </c>
      <c r="C430" s="273"/>
      <c r="D430" s="273"/>
      <c r="E430" s="207"/>
      <c r="F430" s="208"/>
      <c r="G430" s="210">
        <f>G422*34%</f>
        <v>0</v>
      </c>
    </row>
    <row r="431" spans="1:7" ht="13.5" thickBot="1">
      <c r="A431" s="131"/>
      <c r="B431" s="53"/>
      <c r="C431" s="40"/>
      <c r="D431" s="40"/>
      <c r="E431" s="132"/>
      <c r="F431" s="49"/>
      <c r="G431" s="133"/>
    </row>
    <row r="432" spans="1:7">
      <c r="B432" s="25"/>
      <c r="C432" s="14"/>
      <c r="D432" s="14"/>
      <c r="E432" s="92"/>
    </row>
    <row r="433" spans="1:7">
      <c r="B433" s="127" t="s">
        <v>264</v>
      </c>
      <c r="C433" s="14"/>
      <c r="D433" s="14"/>
      <c r="E433" s="92"/>
    </row>
    <row r="434" spans="1:7" ht="13.5" thickBot="1">
      <c r="B434" s="86"/>
      <c r="C434" s="14"/>
      <c r="D434" s="14"/>
      <c r="E434" s="92"/>
    </row>
    <row r="435" spans="1:7" ht="13.5" thickBot="1">
      <c r="B435" s="130" t="s">
        <v>265</v>
      </c>
      <c r="C435" s="267">
        <f>G359</f>
        <v>0</v>
      </c>
      <c r="D435" s="268"/>
      <c r="E435" s="92"/>
    </row>
    <row r="436" spans="1:7" ht="13.5" thickBot="1">
      <c r="B436" s="129" t="s">
        <v>277</v>
      </c>
      <c r="C436" s="269">
        <f>C435*0.2</f>
        <v>0</v>
      </c>
      <c r="D436" s="270"/>
      <c r="E436" s="92"/>
    </row>
    <row r="437" spans="1:7" ht="13.5" thickBot="1">
      <c r="B437" s="128" t="s">
        <v>284</v>
      </c>
      <c r="C437" s="271">
        <f>C435+C436</f>
        <v>0</v>
      </c>
      <c r="D437" s="272"/>
      <c r="E437" s="92"/>
    </row>
    <row r="438" spans="1:7" ht="13.5" thickBot="1">
      <c r="A438" s="134"/>
      <c r="B438" s="135"/>
      <c r="C438" s="40"/>
      <c r="D438" s="40"/>
      <c r="E438" s="136"/>
      <c r="F438" s="49"/>
      <c r="G438" s="49"/>
    </row>
    <row r="439" spans="1:7">
      <c r="B439" s="25"/>
      <c r="C439" s="14"/>
      <c r="D439" s="14"/>
      <c r="E439" s="92"/>
    </row>
    <row r="440" spans="1:7">
      <c r="A440" s="31"/>
      <c r="B440" s="51" t="s">
        <v>285</v>
      </c>
      <c r="C440" s="14"/>
      <c r="D440" s="14"/>
      <c r="G440" s="46"/>
    </row>
    <row r="441" spans="1:7">
      <c r="A441" s="31"/>
      <c r="B441" s="51"/>
      <c r="C441" s="14"/>
      <c r="D441" s="14"/>
      <c r="G441" s="46"/>
    </row>
    <row r="442" spans="1:7">
      <c r="A442" s="31"/>
      <c r="B442" s="51" t="s">
        <v>286</v>
      </c>
      <c r="C442" s="14"/>
      <c r="D442" s="14"/>
      <c r="G442" s="46"/>
    </row>
    <row r="443" spans="1:7">
      <c r="A443" s="31"/>
      <c r="B443" s="51"/>
      <c r="C443" s="14"/>
      <c r="D443" s="14"/>
      <c r="G443" s="46"/>
    </row>
    <row r="444" spans="1:7">
      <c r="A444" s="31"/>
      <c r="B444" s="51"/>
      <c r="C444" s="14"/>
      <c r="D444" s="14"/>
      <c r="G444" s="46"/>
    </row>
    <row r="445" spans="1:7">
      <c r="A445" s="31"/>
      <c r="B445" s="51"/>
      <c r="C445" s="14"/>
      <c r="D445" s="14"/>
      <c r="G445" s="46"/>
    </row>
    <row r="446" spans="1:7" ht="12">
      <c r="A446" s="263" t="s">
        <v>287</v>
      </c>
      <c r="B446" s="264"/>
      <c r="C446" s="264"/>
      <c r="D446" s="264"/>
      <c r="E446" s="264"/>
      <c r="F446" s="264"/>
      <c r="G446" s="265"/>
    </row>
    <row r="447" spans="1:7">
      <c r="A447" s="32"/>
      <c r="B447" s="41"/>
      <c r="C447" s="42"/>
      <c r="D447" s="42"/>
      <c r="E447" s="137"/>
      <c r="F447" s="138"/>
      <c r="G447" s="48"/>
    </row>
  </sheetData>
  <mergeCells count="16">
    <mergeCell ref="A4:F4"/>
    <mergeCell ref="A7:F7"/>
    <mergeCell ref="B1:G1"/>
    <mergeCell ref="B2:G2"/>
    <mergeCell ref="B3:G3"/>
    <mergeCell ref="A6:F6"/>
    <mergeCell ref="A5:F5"/>
    <mergeCell ref="A446:G446"/>
    <mergeCell ref="B402:E402"/>
    <mergeCell ref="C435:D435"/>
    <mergeCell ref="C436:D436"/>
    <mergeCell ref="C437:D437"/>
    <mergeCell ref="B424:D424"/>
    <mergeCell ref="B428:D428"/>
    <mergeCell ref="B426:D426"/>
    <mergeCell ref="B430:D430"/>
  </mergeCells>
  <phoneticPr fontId="0" type="noConversion"/>
  <pageMargins left="0.31496062992125984" right="0.19685039370078741" top="0.39370078740157483" bottom="0.78740157480314965" header="0.51181102362204722" footer="0.51181102362204722"/>
  <pageSetup paperSize="9" fitToHeight="0" orientation="portrait" cellComments="asDisplayed" r:id="rId1"/>
  <headerFooter alignWithMargins="0">
    <oddHeader xml:space="preserve">&amp;R
P. &amp;P
</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7b86152-5454-4c29-b148-b8a79c7b536b">
      <Terms xmlns="http://schemas.microsoft.com/office/infopath/2007/PartnerControls"/>
    </lcf76f155ced4ddcb4097134ff3c332f>
    <TaxCatchAll xmlns="c90c7e47-59ac-420d-bd09-799309bacd0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C072A512546544897446AF96D363AB8" ma:contentTypeVersion="10" ma:contentTypeDescription="Crée un document." ma:contentTypeScope="" ma:versionID="4bf546291f808852132f7678817f0064">
  <xsd:schema xmlns:xsd="http://www.w3.org/2001/XMLSchema" xmlns:xs="http://www.w3.org/2001/XMLSchema" xmlns:p="http://schemas.microsoft.com/office/2006/metadata/properties" xmlns:ns2="07b86152-5454-4c29-b148-b8a79c7b536b" xmlns:ns3="c90c7e47-59ac-420d-bd09-799309bacd0a" targetNamespace="http://schemas.microsoft.com/office/2006/metadata/properties" ma:root="true" ma:fieldsID="fbad88668ab9c96780ee10cb4605777b" ns2:_="" ns3:_="">
    <xsd:import namespace="07b86152-5454-4c29-b148-b8a79c7b536b"/>
    <xsd:import namespace="c90c7e47-59ac-420d-bd09-799309bacd0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b86152-5454-4c29-b148-b8a79c7b536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48af4f9d-9adc-4f5a-b84e-6fc42702382e"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0c7e47-59ac-420d-bd09-799309bacd0a"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d78371b0-47ab-499c-992b-c68f9e4b29de}" ma:internalName="TaxCatchAll" ma:showField="CatchAllData" ma:web="c90c7e47-59ac-420d-bd09-799309bacd0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55CC8BC-D11F-445C-9C07-977308241E42}"/>
</file>

<file path=customXml/itemProps2.xml><?xml version="1.0" encoding="utf-8"?>
<ds:datastoreItem xmlns:ds="http://schemas.openxmlformats.org/officeDocument/2006/customXml" ds:itemID="{2E69F896-CA15-482C-A76F-4A1A967DE024}"/>
</file>

<file path=customXml/itemProps3.xml><?xml version="1.0" encoding="utf-8"?>
<ds:datastoreItem xmlns:ds="http://schemas.openxmlformats.org/officeDocument/2006/customXml" ds:itemID="{1788A06F-4117-4719-B1A3-6B180F2680D9}"/>
</file>

<file path=docProps/app.xml><?xml version="1.0" encoding="utf-8"?>
<Properties xmlns="http://schemas.openxmlformats.org/officeDocument/2006/extended-properties" xmlns:vt="http://schemas.openxmlformats.org/officeDocument/2006/docPropsVTypes">
  <Application>Microsoft Excel Online</Application>
  <Manager/>
  <Company>SETES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Véronique</dc:creator>
  <cp:keywords/>
  <dc:description/>
  <cp:lastModifiedBy>Deshoulieres Elodie</cp:lastModifiedBy>
  <cp:revision/>
  <dcterms:created xsi:type="dcterms:W3CDTF">2001-01-17T08:57:57Z</dcterms:created>
  <dcterms:modified xsi:type="dcterms:W3CDTF">2025-10-06T12:21:18Z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CatchAll">
    <vt:lpwstr/>
  </property>
  <property fmtid="{D5CDD505-2E9C-101B-9397-08002B2CF9AE}" pid="3" name="lcf76f155ced4ddcb4097134ff3c332f">
    <vt:lpwstr/>
  </property>
  <property fmtid="{D5CDD505-2E9C-101B-9397-08002B2CF9AE}" pid="4" name="MediaServiceImageTags">
    <vt:lpwstr/>
  </property>
</Properties>
</file>